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15" windowWidth="21840" windowHeight="13620"/>
  </bookViews>
  <sheets>
    <sheet name="Приложение 2" sheetId="1" r:id="rId1"/>
    <sheet name="приложение 3 реестр" sheetId="4" r:id="rId2"/>
    <sheet name="приложение 4" sheetId="5" r:id="rId3"/>
  </sheets>
  <definedNames>
    <definedName name="_xlnm.Print_Titles" localSheetId="0">'Приложение 2'!$7:$11</definedName>
    <definedName name="_xlnm.Print_Titles" localSheetId="1">'приложение 3 реестр'!$3:$6</definedName>
    <definedName name="_xlnm.Print_Area" localSheetId="0">'Приложение 2'!$A$2:$T$22</definedName>
    <definedName name="_xlnm.Print_Area" localSheetId="1">'приложение 3 реестр'!$A$1:$S$17</definedName>
    <definedName name="_xlnm.Print_Area" localSheetId="2">'приложение 4'!$A$1:$O$16</definedName>
  </definedNames>
  <calcPr calcId="144525"/>
</workbook>
</file>

<file path=xl/calcChain.xml><?xml version="1.0" encoding="utf-8"?>
<calcChain xmlns="http://schemas.openxmlformats.org/spreadsheetml/2006/main">
  <c r="M12" i="1" l="1"/>
  <c r="N12" i="1"/>
  <c r="O12" i="1"/>
  <c r="P12" i="1"/>
  <c r="L12" i="1"/>
  <c r="C9" i="4"/>
  <c r="N7" i="5" l="1"/>
  <c r="M7" i="5"/>
  <c r="D14" i="5"/>
  <c r="D12" i="5"/>
  <c r="D10" i="5"/>
  <c r="D9" i="5"/>
  <c r="C9" i="5"/>
  <c r="D13" i="5"/>
  <c r="D11" i="5"/>
  <c r="C11" i="5"/>
  <c r="C8" i="5"/>
  <c r="L7" i="4" l="1"/>
  <c r="K7" i="4"/>
  <c r="H7" i="4"/>
  <c r="G7" i="4"/>
  <c r="D7" i="4"/>
  <c r="C7" i="4"/>
</calcChain>
</file>

<file path=xl/sharedStrings.xml><?xml version="1.0" encoding="utf-8"?>
<sst xmlns="http://schemas.openxmlformats.org/spreadsheetml/2006/main" count="149" uniqueCount="80">
  <si>
    <t>№ п/п</t>
  </si>
  <si>
    <t>Адрес МКД</t>
  </si>
  <si>
    <t>Год</t>
  </si>
  <si>
    <t>ввода в эксплуатацию</t>
  </si>
  <si>
    <t>завершение последнего капитального ремонта</t>
  </si>
  <si>
    <t>Материал стен</t>
  </si>
  <si>
    <t>Количество этажей</t>
  </si>
  <si>
    <t>Количество подъездов</t>
  </si>
  <si>
    <t>общая площадь МКД, всего</t>
  </si>
  <si>
    <t>кв.м</t>
  </si>
  <si>
    <t>Площадь помещений МКД:</t>
  </si>
  <si>
    <t>всего:</t>
  </si>
  <si>
    <t>в том числе жилых помещений, находящихся в собственности граждан</t>
  </si>
  <si>
    <t>Количество жителей, зарегистрированных в МКД на дату утверждения краткосрочного плана</t>
  </si>
  <si>
    <t>чел.</t>
  </si>
  <si>
    <t>Стоимость капитального ремонта</t>
  </si>
  <si>
    <t>руб.</t>
  </si>
  <si>
    <t>в том числе:</t>
  </si>
  <si>
    <t>за счет средств Фонда</t>
  </si>
  <si>
    <t>за счет средств бюджета субъекта Российской Федерации</t>
  </si>
  <si>
    <t>за счет средств местного бюджета</t>
  </si>
  <si>
    <t>за счет средств собственников помещений в МКД</t>
  </si>
  <si>
    <t>Удельная стоимость капитального ремонта 1 кв. м. общей площади помещений МКД</t>
  </si>
  <si>
    <t>руб./кв.м</t>
  </si>
  <si>
    <t>Предельная стоимость капитального ремонта 1 кв. м. общей площади помещений МКД</t>
  </si>
  <si>
    <t>Плановая дата завершения работ</t>
  </si>
  <si>
    <t xml:space="preserve">
</t>
  </si>
  <si>
    <t>X</t>
  </si>
  <si>
    <t>Каменные, кирпичные</t>
  </si>
  <si>
    <t>12.2015</t>
  </si>
  <si>
    <t>Блочные</t>
  </si>
  <si>
    <t>Деревянные</t>
  </si>
  <si>
    <t>г Печора пр-кт Печорский д.15</t>
  </si>
  <si>
    <t>г Печора пр-кт Печорский д.70 литера А</t>
  </si>
  <si>
    <t>г Печора ул Ленина д.16</t>
  </si>
  <si>
    <t>г Печора ул Ленинградская д.21</t>
  </si>
  <si>
    <t>г Печора ул Московская д.42</t>
  </si>
  <si>
    <t>г Печора ул Советская д.4</t>
  </si>
  <si>
    <t>г Печора ул Стадионная д.6</t>
  </si>
  <si>
    <t>Стоимость капитального ремонта ВСЕГО</t>
  </si>
  <si>
    <t>виды, установленные ч.1 ст.166 Жилищного Кодекса РФ</t>
  </si>
  <si>
    <t>виды, установленные нормативным правовым актом субъекта РФ</t>
  </si>
  <si>
    <t>ремонт внутридомовых инженерных систем</t>
  </si>
  <si>
    <t>ремонт или замена лифтового оборудования</t>
  </si>
  <si>
    <t>ремонт крыши</t>
  </si>
  <si>
    <t>ремонт подвальных помещений</t>
  </si>
  <si>
    <t>ремонт фасада</t>
  </si>
  <si>
    <t>ремонт фундамента</t>
  </si>
  <si>
    <t>утепление фасадов</t>
  </si>
  <si>
    <t>переустройству невентилируемой крыши на вентилируемую крышу, устройству выходов на кровлю</t>
  </si>
  <si>
    <t>установка коллективных (общедомовых) ПУ и УУ</t>
  </si>
  <si>
    <t>другие виды</t>
  </si>
  <si>
    <t>ед.</t>
  </si>
  <si>
    <t>кв.м.</t>
  </si>
  <si>
    <t>куб.м.</t>
  </si>
  <si>
    <t>Наименование МО</t>
  </si>
  <si>
    <t>Количество МКД</t>
  </si>
  <si>
    <t>I квартал</t>
  </si>
  <si>
    <t>II квартал</t>
  </si>
  <si>
    <t>III квартал</t>
  </si>
  <si>
    <t>Итого по  муниципальному образованию муниципального района "Печора:</t>
  </si>
  <si>
    <t>IV квартал 2015 г.</t>
  </si>
  <si>
    <t>IV квартал 2015 г</t>
  </si>
  <si>
    <t>Итого по МО МР "Печора"</t>
  </si>
  <si>
    <t>г. Печора, пр-кт Печорский  70 литера А</t>
  </si>
  <si>
    <t>г. Печора, пр-кт Печорский д. 15</t>
  </si>
  <si>
    <t>г. Печора, ул. Ленина д. 16</t>
  </si>
  <si>
    <t>г. Печора, ул. Ленинградская д. 21</t>
  </si>
  <si>
    <t>г. Печора, ул. Московская д. 42</t>
  </si>
  <si>
    <t>г. Печора, ул. Советская д. 4</t>
  </si>
  <si>
    <t>г. Печора, ул. Стадионная д. 6</t>
  </si>
  <si>
    <t>"</t>
  </si>
  <si>
    <t>___________________________________________________________________________________________________________________________________________________________________________________________</t>
  </si>
  <si>
    <t>______________________________________________________________________________________________________________________________________________________________________________________</t>
  </si>
  <si>
    <t>Реестр многоквартирных домов на территории муниципального района "Печора", подлежащих капитальному ремонту общего имущества сосбтвенников помещений в многоквартирных домах на 2014-2015 гг., по видам работ</t>
  </si>
  <si>
    <t>Перечень многоквартирных домов, на территории муниципального района "Печора", подлежащих капитальному ремонту общего имуещства собственников помещений в многоквартирных домах на 2014-2015 гг.</t>
  </si>
  <si>
    <t>Планируемые показатели выполнения работ по капитальному ремонту общего имущества собственников помещений в многоквартирных домах, подлежащих капитальному ремонту общего имущества собственников помещений в многоквартирных домах на территории муниципального района "Печора" на 2014-2015 гг.</t>
  </si>
  <si>
    <t>Приложение 4
к распоряжению администрации МР "Печора"
от 22.12.2015 г. № 1403-р                                                                                                                " Приложение 4                                                           к распоряжению администрации МР "Печора"                           от  26.06.2014 г. № 573-р</t>
  </si>
  <si>
    <r>
      <t xml:space="preserve">Приложение 3                                                                                                                                                          к  распоряжению администрации МР "Печора"                                                      от 22.12.2015 г. №1403-р                                            "Приложение 3                                                                                                        к распоряжению администрации МР "Печора"                      от  </t>
    </r>
    <r>
      <rPr>
        <u/>
        <sz val="11"/>
        <color indexed="8"/>
        <rFont val="Times New Roman"/>
        <family val="1"/>
        <charset val="204"/>
      </rPr>
      <t>26.06.2014 г.</t>
    </r>
    <r>
      <rPr>
        <sz val="11"/>
        <color indexed="8"/>
        <rFont val="Times New Roman"/>
        <family val="1"/>
        <charset val="204"/>
      </rPr>
      <t xml:space="preserve"> № 573</t>
    </r>
    <r>
      <rPr>
        <u/>
        <sz val="11"/>
        <color indexed="8"/>
        <rFont val="Times New Roman"/>
        <family val="1"/>
        <charset val="204"/>
      </rPr>
      <t>-р</t>
    </r>
    <r>
      <rPr>
        <sz val="11"/>
        <color indexed="8"/>
        <rFont val="Times New Roman"/>
        <family val="1"/>
        <charset val="204"/>
      </rPr>
      <t xml:space="preserve">                                                                                     </t>
    </r>
  </si>
  <si>
    <r>
      <t xml:space="preserve">Приложение 2                                                                                                                                                                                                                                   к распоряжению администрации МР "Печора"                                                 от 22.12.2015 г.№ 1403-р                                                                                                                                    "Приложение 2                                                                              к распоряжению администрации МР "Печора"                                         от </t>
    </r>
    <r>
      <rPr>
        <u/>
        <sz val="10"/>
        <color indexed="8"/>
        <rFont val="Times New Roman"/>
        <family val="1"/>
        <charset val="204"/>
      </rPr>
      <t>26.06.2014 г.</t>
    </r>
    <r>
      <rPr>
        <sz val="10"/>
        <color indexed="8"/>
        <rFont val="Times New Roman"/>
        <family val="1"/>
        <charset val="204"/>
      </rPr>
      <t xml:space="preserve"> № 573</t>
    </r>
    <r>
      <rPr>
        <u/>
        <sz val="10"/>
        <color indexed="8"/>
        <rFont val="Times New Roman"/>
        <family val="1"/>
        <charset val="204"/>
      </rPr>
      <t xml:space="preserve">-р 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</si>
</sst>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\ ###\ ###\ ##0"/>
    <numFmt numFmtId="165" formatCode="###\ ###\ ###\ ##0.00"/>
  </numFmts>
  <fonts count="20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u/>
      <sz val="10"/>
      <color indexed="8"/>
      <name val="Times New Roman"/>
      <family val="1"/>
      <charset val="204"/>
    </font>
    <font>
      <u/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Alignme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 wrapText="1"/>
    </xf>
    <xf numFmtId="0" fontId="1" fillId="0" borderId="2" xfId="0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left" wrapText="1"/>
    </xf>
    <xf numFmtId="0" fontId="3" fillId="0" borderId="1" xfId="0" quotePrefix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164" fontId="5" fillId="0" borderId="1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right"/>
    </xf>
    <xf numFmtId="4" fontId="5" fillId="0" borderId="1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4" fontId="5" fillId="0" borderId="1" xfId="0" applyNumberFormat="1" applyFont="1" applyBorder="1" applyAlignment="1">
      <alignment horizontal="right" wrapText="1"/>
    </xf>
    <xf numFmtId="4" fontId="3" fillId="0" borderId="1" xfId="0" applyNumberFormat="1" applyFont="1" applyBorder="1" applyAlignment="1">
      <alignment horizontal="right" wrapText="1"/>
    </xf>
    <xf numFmtId="0" fontId="1" fillId="0" borderId="0" xfId="0" applyFont="1" applyAlignment="1"/>
    <xf numFmtId="0" fontId="7" fillId="0" borderId="2" xfId="0" applyFont="1" applyBorder="1" applyAlignment="1">
      <alignment horizontal="center" wrapText="1"/>
    </xf>
    <xf numFmtId="0" fontId="0" fillId="0" borderId="0" xfId="0" applyAlignment="1">
      <alignment wrapText="1"/>
    </xf>
    <xf numFmtId="0" fontId="6" fillId="0" borderId="0" xfId="0" applyFont="1" applyAlignment="1">
      <alignment vertical="top" wrapText="1"/>
    </xf>
    <xf numFmtId="164" fontId="9" fillId="0" borderId="1" xfId="0" applyNumberFormat="1" applyFont="1" applyBorder="1" applyAlignment="1">
      <alignment horizontal="center"/>
    </xf>
    <xf numFmtId="165" fontId="9" fillId="0" borderId="1" xfId="0" applyNumberFormat="1" applyFont="1" applyBorder="1" applyAlignment="1">
      <alignment horizontal="left" wrapText="1"/>
    </xf>
    <xf numFmtId="3" fontId="5" fillId="0" borderId="1" xfId="0" applyNumberFormat="1" applyFont="1" applyBorder="1" applyAlignment="1">
      <alignment horizontal="right"/>
    </xf>
    <xf numFmtId="3" fontId="3" fillId="0" borderId="1" xfId="0" applyNumberFormat="1" applyFont="1" applyBorder="1" applyAlignment="1">
      <alignment horizontal="right"/>
    </xf>
    <xf numFmtId="3" fontId="0" fillId="0" borderId="0" xfId="0" applyNumberFormat="1"/>
    <xf numFmtId="165" fontId="10" fillId="0" borderId="1" xfId="0" applyNumberFormat="1" applyFont="1" applyBorder="1" applyAlignment="1">
      <alignment horizontal="right"/>
    </xf>
    <xf numFmtId="0" fontId="4" fillId="0" borderId="0" xfId="0" applyFont="1"/>
    <xf numFmtId="4" fontId="1" fillId="0" borderId="0" xfId="0" applyNumberFormat="1" applyFont="1" applyAlignment="1">
      <alignment horizontal="right"/>
    </xf>
    <xf numFmtId="4" fontId="0" fillId="0" borderId="0" xfId="0" applyNumberFormat="1"/>
    <xf numFmtId="0" fontId="14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left" wrapText="1"/>
    </xf>
    <xf numFmtId="0" fontId="8" fillId="0" borderId="0" xfId="0" applyFont="1" applyAlignment="1">
      <alignment horizontal="center" vertical="center" wrapText="1"/>
    </xf>
    <xf numFmtId="0" fontId="12" fillId="0" borderId="0" xfId="0" applyFont="1" applyAlignment="1">
      <alignment wrapText="1"/>
    </xf>
    <xf numFmtId="0" fontId="15" fillId="0" borderId="1" xfId="0" applyFont="1" applyBorder="1" applyAlignment="1">
      <alignment vertical="center" wrapText="1"/>
    </xf>
    <xf numFmtId="3" fontId="15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wrapText="1"/>
    </xf>
    <xf numFmtId="0" fontId="14" fillId="0" borderId="1" xfId="0" applyFont="1" applyBorder="1" applyAlignment="1">
      <alignment vertical="center" wrapText="1"/>
    </xf>
    <xf numFmtId="0" fontId="12" fillId="0" borderId="1" xfId="0" applyFont="1" applyBorder="1" applyAlignment="1">
      <alignment wrapText="1"/>
    </xf>
    <xf numFmtId="3" fontId="16" fillId="0" borderId="1" xfId="0" applyNumberFormat="1" applyFont="1" applyBorder="1" applyAlignment="1">
      <alignment horizontal="right" vertical="center" wrapText="1"/>
    </xf>
    <xf numFmtId="0" fontId="11" fillId="0" borderId="0" xfId="0" applyFont="1" applyAlignment="1">
      <alignment wrapText="1"/>
    </xf>
    <xf numFmtId="0" fontId="12" fillId="0" borderId="6" xfId="0" applyFont="1" applyBorder="1" applyAlignment="1">
      <alignment wrapText="1"/>
    </xf>
    <xf numFmtId="0" fontId="13" fillId="0" borderId="0" xfId="0" applyFont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4" fontId="3" fillId="2" borderId="1" xfId="0" applyNumberFormat="1" applyFont="1" applyFill="1" applyBorder="1" applyAlignment="1">
      <alignment horizontal="right"/>
    </xf>
    <xf numFmtId="0" fontId="3" fillId="2" borderId="1" xfId="0" quotePrefix="1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right"/>
    </xf>
    <xf numFmtId="3" fontId="16" fillId="2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center"/>
    </xf>
    <xf numFmtId="0" fontId="17" fillId="0" borderId="0" xfId="0" applyFont="1" applyAlignment="1">
      <alignment horizontal="right" vertical="top" wrapText="1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vertical="center" wrapText="1"/>
    </xf>
    <xf numFmtId="0" fontId="5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0" fillId="0" borderId="1" xfId="0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 wrapText="1"/>
    </xf>
    <xf numFmtId="0" fontId="0" fillId="0" borderId="0" xfId="0" applyAlignment="1">
      <alignment horizontal="center" wrapText="1"/>
    </xf>
    <xf numFmtId="0" fontId="6" fillId="0" borderId="0" xfId="0" applyFont="1" applyAlignment="1">
      <alignment horizontal="right" vertical="top" wrapText="1"/>
    </xf>
    <xf numFmtId="0" fontId="0" fillId="0" borderId="1" xfId="0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0" fillId="0" borderId="1" xfId="0" applyBorder="1" applyAlignment="1">
      <alignment wrapText="1"/>
    </xf>
    <xf numFmtId="0" fontId="13" fillId="0" borderId="0" xfId="0" applyFont="1" applyAlignment="1">
      <alignment horizontal="right" vertical="top" wrapText="1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8" fillId="0" borderId="0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tabSelected="1" view="pageBreakPreview" zoomScale="82" zoomScaleNormal="100" zoomScaleSheetLayoutView="82" workbookViewId="0">
      <selection activeCell="A6" sqref="A6:S6"/>
    </sheetView>
  </sheetViews>
  <sheetFormatPr defaultRowHeight="15" x14ac:dyDescent="0.25"/>
  <cols>
    <col min="1" max="1" width="4.140625" style="4" customWidth="1"/>
    <col min="2" max="2" width="32.7109375" style="4" customWidth="1"/>
    <col min="3" max="3" width="6.42578125" style="1" customWidth="1"/>
    <col min="4" max="4" width="7" style="1" customWidth="1"/>
    <col min="5" max="5" width="11.7109375" style="4" customWidth="1"/>
    <col min="6" max="6" width="4.7109375" style="1" customWidth="1"/>
    <col min="7" max="7" width="5.42578125" style="1" customWidth="1"/>
    <col min="8" max="8" width="11.85546875" style="1" customWidth="1"/>
    <col min="9" max="9" width="12.42578125" style="1" customWidth="1"/>
    <col min="10" max="10" width="12.5703125" style="1" customWidth="1"/>
    <col min="11" max="11" width="10" style="1" customWidth="1"/>
    <col min="12" max="12" width="15.7109375" style="1" customWidth="1"/>
    <col min="13" max="13" width="14.42578125" style="1" customWidth="1"/>
    <col min="14" max="14" width="14.5703125" style="1" customWidth="1"/>
    <col min="15" max="15" width="14.42578125" style="1" customWidth="1"/>
    <col min="16" max="16" width="14.5703125" style="1" customWidth="1"/>
    <col min="17" max="17" width="10.140625" style="1" customWidth="1"/>
    <col min="18" max="18" width="9.85546875" style="1" customWidth="1"/>
    <col min="19" max="19" width="9.7109375" customWidth="1"/>
    <col min="20" max="20" width="11.42578125" customWidth="1"/>
    <col min="21" max="21" width="9.140625" style="1"/>
    <col min="22" max="22" width="11.7109375" style="1" bestFit="1" customWidth="1"/>
    <col min="23" max="16384" width="9.140625" style="1"/>
  </cols>
  <sheetData>
    <row r="1" spans="1:22" x14ac:dyDescent="0.25">
      <c r="O1" s="3"/>
      <c r="P1" s="3"/>
      <c r="Q1" s="3"/>
      <c r="R1" s="3"/>
      <c r="S1" s="2"/>
      <c r="T1" s="2"/>
    </row>
    <row r="2" spans="1:22" ht="83.25" customHeight="1" x14ac:dyDescent="0.25">
      <c r="P2" s="65" t="s">
        <v>79</v>
      </c>
      <c r="Q2" s="65"/>
      <c r="R2" s="65"/>
      <c r="S2" s="65"/>
      <c r="T2" s="2"/>
    </row>
    <row r="3" spans="1:22" hidden="1" x14ac:dyDescent="0.25">
      <c r="O3" s="3"/>
      <c r="P3" s="30"/>
      <c r="Q3" s="2"/>
      <c r="R3" s="2"/>
      <c r="S3" s="2"/>
      <c r="T3" s="2"/>
    </row>
    <row r="4" spans="1:22" hidden="1" x14ac:dyDescent="0.25">
      <c r="O4" s="30"/>
      <c r="P4" s="2"/>
      <c r="Q4" s="2"/>
      <c r="R4" s="2"/>
      <c r="S4" s="2"/>
      <c r="T4" s="2"/>
    </row>
    <row r="5" spans="1:22" hidden="1" x14ac:dyDescent="0.25">
      <c r="O5" s="3"/>
      <c r="P5" s="3"/>
      <c r="Q5" s="3"/>
      <c r="R5" s="3"/>
    </row>
    <row r="6" spans="1:22" ht="39.75" customHeight="1" x14ac:dyDescent="0.25">
      <c r="A6" s="72" t="s">
        <v>75</v>
      </c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2"/>
    </row>
    <row r="7" spans="1:22" ht="25.5" x14ac:dyDescent="0.2">
      <c r="A7" s="71" t="s">
        <v>0</v>
      </c>
      <c r="B7" s="71" t="s">
        <v>1</v>
      </c>
      <c r="C7" s="71" t="s">
        <v>2</v>
      </c>
      <c r="D7" s="67"/>
      <c r="E7" s="66" t="s">
        <v>5</v>
      </c>
      <c r="F7" s="66" t="s">
        <v>6</v>
      </c>
      <c r="G7" s="66" t="s">
        <v>7</v>
      </c>
      <c r="H7" s="66" t="s">
        <v>8</v>
      </c>
      <c r="I7" s="71" t="s">
        <v>10</v>
      </c>
      <c r="J7" s="67"/>
      <c r="K7" s="66" t="s">
        <v>13</v>
      </c>
      <c r="L7" s="71" t="s">
        <v>15</v>
      </c>
      <c r="M7" s="67"/>
      <c r="N7" s="67"/>
      <c r="O7" s="67"/>
      <c r="P7" s="67"/>
      <c r="Q7" s="66" t="s">
        <v>22</v>
      </c>
      <c r="R7" s="66" t="s">
        <v>24</v>
      </c>
      <c r="S7" s="66" t="s">
        <v>25</v>
      </c>
      <c r="T7" s="5" t="s">
        <v>26</v>
      </c>
    </row>
    <row r="8" spans="1:22" x14ac:dyDescent="0.25">
      <c r="A8" s="67"/>
      <c r="B8" s="67"/>
      <c r="C8" s="66" t="s">
        <v>3</v>
      </c>
      <c r="D8" s="66" t="s">
        <v>4</v>
      </c>
      <c r="E8" s="67"/>
      <c r="F8" s="67"/>
      <c r="G8" s="67"/>
      <c r="H8" s="67"/>
      <c r="I8" s="66" t="s">
        <v>11</v>
      </c>
      <c r="J8" s="66" t="s">
        <v>12</v>
      </c>
      <c r="K8" s="67"/>
      <c r="L8" s="66" t="s">
        <v>11</v>
      </c>
      <c r="M8" s="71" t="s">
        <v>17</v>
      </c>
      <c r="N8" s="67"/>
      <c r="O8" s="67"/>
      <c r="P8" s="67"/>
      <c r="Q8" s="67"/>
      <c r="R8" s="67"/>
      <c r="S8" s="67"/>
    </row>
    <row r="9" spans="1:22" ht="114.75" customHeight="1" x14ac:dyDescent="0.25">
      <c r="A9" s="67"/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7" t="s">
        <v>18</v>
      </c>
      <c r="N9" s="7" t="s">
        <v>19</v>
      </c>
      <c r="O9" s="7" t="s">
        <v>20</v>
      </c>
      <c r="P9" s="7" t="s">
        <v>21</v>
      </c>
      <c r="Q9" s="67"/>
      <c r="R9" s="67"/>
      <c r="S9" s="67"/>
      <c r="V9" s="41"/>
    </row>
    <row r="10" spans="1:22" x14ac:dyDescent="0.25">
      <c r="A10" s="67"/>
      <c r="B10" s="67"/>
      <c r="C10" s="70"/>
      <c r="D10" s="70"/>
      <c r="E10" s="67"/>
      <c r="F10" s="70"/>
      <c r="G10" s="70"/>
      <c r="H10" s="8" t="s">
        <v>9</v>
      </c>
      <c r="I10" s="8" t="s">
        <v>9</v>
      </c>
      <c r="J10" s="8" t="s">
        <v>9</v>
      </c>
      <c r="K10" s="8" t="s">
        <v>14</v>
      </c>
      <c r="L10" s="8" t="s">
        <v>16</v>
      </c>
      <c r="M10" s="8" t="s">
        <v>16</v>
      </c>
      <c r="N10" s="8" t="s">
        <v>16</v>
      </c>
      <c r="O10" s="8" t="s">
        <v>16</v>
      </c>
      <c r="P10" s="8" t="s">
        <v>16</v>
      </c>
      <c r="Q10" s="8" t="s">
        <v>23</v>
      </c>
      <c r="R10" s="8" t="s">
        <v>23</v>
      </c>
      <c r="S10" s="70"/>
    </row>
    <row r="11" spans="1:22" x14ac:dyDescent="0.25">
      <c r="A11" s="15">
        <v>1</v>
      </c>
      <c r="B11" s="15">
        <v>2</v>
      </c>
      <c r="C11" s="12">
        <v>3</v>
      </c>
      <c r="D11" s="12">
        <v>4</v>
      </c>
      <c r="E11" s="15">
        <v>5</v>
      </c>
      <c r="F11" s="12">
        <v>6</v>
      </c>
      <c r="G11" s="12">
        <v>7</v>
      </c>
      <c r="H11" s="12">
        <v>8</v>
      </c>
      <c r="I11" s="12">
        <v>9</v>
      </c>
      <c r="J11" s="12">
        <v>10</v>
      </c>
      <c r="K11" s="12">
        <v>11</v>
      </c>
      <c r="L11" s="12">
        <v>12</v>
      </c>
      <c r="M11" s="12">
        <v>13</v>
      </c>
      <c r="N11" s="12">
        <v>14</v>
      </c>
      <c r="O11" s="12">
        <v>15</v>
      </c>
      <c r="P11" s="12">
        <v>16</v>
      </c>
      <c r="Q11" s="12">
        <v>17</v>
      </c>
      <c r="R11" s="12">
        <v>18</v>
      </c>
      <c r="S11" s="12">
        <v>19</v>
      </c>
      <c r="V11" s="41"/>
    </row>
    <row r="12" spans="1:22" ht="45.75" customHeight="1" x14ac:dyDescent="0.25">
      <c r="A12" s="68" t="s">
        <v>60</v>
      </c>
      <c r="B12" s="69"/>
      <c r="C12" s="22" t="s">
        <v>27</v>
      </c>
      <c r="D12" s="22" t="s">
        <v>27</v>
      </c>
      <c r="E12" s="23" t="s">
        <v>27</v>
      </c>
      <c r="F12" s="24" t="s">
        <v>27</v>
      </c>
      <c r="G12" s="24" t="s">
        <v>27</v>
      </c>
      <c r="H12" s="26">
        <v>20748.009999999998</v>
      </c>
      <c r="I12" s="26">
        <v>17621.32</v>
      </c>
      <c r="J12" s="26">
        <v>17621.32</v>
      </c>
      <c r="K12" s="25">
        <v>995</v>
      </c>
      <c r="L12" s="28">
        <f>SUM(L13:L19)</f>
        <v>12784853</v>
      </c>
      <c r="M12" s="28">
        <f t="shared" ref="M12:P12" si="0">SUM(M13:M19)</f>
        <v>3358803</v>
      </c>
      <c r="N12" s="28">
        <f t="shared" si="0"/>
        <v>3644120</v>
      </c>
      <c r="O12" s="28">
        <f t="shared" si="0"/>
        <v>3864202</v>
      </c>
      <c r="P12" s="28">
        <f t="shared" si="0"/>
        <v>1917728</v>
      </c>
      <c r="Q12" s="26">
        <v>725.53</v>
      </c>
      <c r="R12" s="26">
        <v>2702</v>
      </c>
      <c r="S12" s="22" t="s">
        <v>27</v>
      </c>
    </row>
    <row r="13" spans="1:22" ht="30" x14ac:dyDescent="0.25">
      <c r="A13" s="17">
        <v>1</v>
      </c>
      <c r="B13" s="20" t="s">
        <v>32</v>
      </c>
      <c r="C13" s="14">
        <v>1965</v>
      </c>
      <c r="D13" s="14"/>
      <c r="E13" s="20" t="s">
        <v>28</v>
      </c>
      <c r="F13" s="18">
        <v>3</v>
      </c>
      <c r="G13" s="18">
        <v>3</v>
      </c>
      <c r="H13" s="27">
        <v>1509.15</v>
      </c>
      <c r="I13" s="27">
        <v>1318.85</v>
      </c>
      <c r="J13" s="27">
        <v>1318.85</v>
      </c>
      <c r="K13" s="19">
        <v>44</v>
      </c>
      <c r="L13" s="29">
        <v>2912310</v>
      </c>
      <c r="M13" s="27">
        <v>765115</v>
      </c>
      <c r="N13" s="27">
        <v>830108</v>
      </c>
      <c r="O13" s="27">
        <v>880241</v>
      </c>
      <c r="P13" s="27">
        <v>436846</v>
      </c>
      <c r="Q13" s="62">
        <v>2208.2199999999998</v>
      </c>
      <c r="R13" s="27">
        <v>2702</v>
      </c>
      <c r="S13" s="21" t="s">
        <v>29</v>
      </c>
    </row>
    <row r="14" spans="1:22" ht="30" x14ac:dyDescent="0.25">
      <c r="A14" s="17">
        <v>2</v>
      </c>
      <c r="B14" s="20" t="s">
        <v>33</v>
      </c>
      <c r="C14" s="14">
        <v>1962</v>
      </c>
      <c r="D14" s="14"/>
      <c r="E14" s="20" t="s">
        <v>31</v>
      </c>
      <c r="F14" s="18">
        <v>2</v>
      </c>
      <c r="G14" s="18">
        <v>1</v>
      </c>
      <c r="H14" s="27">
        <v>328.9</v>
      </c>
      <c r="I14" s="27">
        <v>305.39999999999998</v>
      </c>
      <c r="J14" s="27">
        <v>305.39999999999998</v>
      </c>
      <c r="K14" s="19">
        <v>24</v>
      </c>
      <c r="L14" s="29">
        <v>610665</v>
      </c>
      <c r="M14" s="27">
        <v>160432</v>
      </c>
      <c r="N14" s="27">
        <v>174060</v>
      </c>
      <c r="O14" s="27">
        <v>184573</v>
      </c>
      <c r="P14" s="27">
        <v>91600</v>
      </c>
      <c r="Q14" s="27">
        <v>1999.56</v>
      </c>
      <c r="R14" s="27">
        <v>2702</v>
      </c>
      <c r="S14" s="21" t="s">
        <v>29</v>
      </c>
      <c r="T14" s="42"/>
    </row>
    <row r="15" spans="1:22" ht="30" x14ac:dyDescent="0.25">
      <c r="A15" s="17">
        <v>3</v>
      </c>
      <c r="B15" s="20" t="s">
        <v>34</v>
      </c>
      <c r="C15" s="14">
        <v>1965</v>
      </c>
      <c r="D15" s="14"/>
      <c r="E15" s="20" t="s">
        <v>28</v>
      </c>
      <c r="F15" s="18">
        <v>4</v>
      </c>
      <c r="G15" s="18">
        <v>4</v>
      </c>
      <c r="H15" s="27">
        <v>2862.4</v>
      </c>
      <c r="I15" s="27">
        <v>2573.1999999999998</v>
      </c>
      <c r="J15" s="27">
        <v>2573.1999999999998</v>
      </c>
      <c r="K15" s="19">
        <v>165</v>
      </c>
      <c r="L15" s="29">
        <v>870110</v>
      </c>
      <c r="M15" s="27">
        <v>228593</v>
      </c>
      <c r="N15" s="27">
        <v>248011</v>
      </c>
      <c r="O15" s="27">
        <v>262989</v>
      </c>
      <c r="P15" s="27">
        <v>130517</v>
      </c>
      <c r="Q15" s="60">
        <v>338.14</v>
      </c>
      <c r="R15" s="60">
        <v>2702</v>
      </c>
      <c r="S15" s="61" t="s">
        <v>29</v>
      </c>
    </row>
    <row r="16" spans="1:22" ht="30" x14ac:dyDescent="0.25">
      <c r="A16" s="17">
        <v>4</v>
      </c>
      <c r="B16" s="20" t="s">
        <v>35</v>
      </c>
      <c r="C16" s="14">
        <v>1965</v>
      </c>
      <c r="D16" s="14"/>
      <c r="E16" s="20" t="s">
        <v>28</v>
      </c>
      <c r="F16" s="18">
        <v>4</v>
      </c>
      <c r="G16" s="18">
        <v>3</v>
      </c>
      <c r="H16" s="27">
        <v>2679.3</v>
      </c>
      <c r="I16" s="27">
        <v>1990.7</v>
      </c>
      <c r="J16" s="27">
        <v>1990.7</v>
      </c>
      <c r="K16" s="19">
        <v>138</v>
      </c>
      <c r="L16" s="29">
        <v>3101729</v>
      </c>
      <c r="M16" s="27">
        <v>814878</v>
      </c>
      <c r="N16" s="27">
        <v>884099</v>
      </c>
      <c r="O16" s="27">
        <v>937493</v>
      </c>
      <c r="P16" s="27">
        <v>465259</v>
      </c>
      <c r="Q16" s="27">
        <v>1558.11</v>
      </c>
      <c r="R16" s="27">
        <v>2702</v>
      </c>
      <c r="S16" s="21" t="s">
        <v>29</v>
      </c>
    </row>
    <row r="17" spans="1:20" ht="30" x14ac:dyDescent="0.25">
      <c r="A17" s="17">
        <v>5</v>
      </c>
      <c r="B17" s="20" t="s">
        <v>36</v>
      </c>
      <c r="C17" s="14">
        <v>1974</v>
      </c>
      <c r="D17" s="14"/>
      <c r="E17" s="20" t="s">
        <v>28</v>
      </c>
      <c r="F17" s="18">
        <v>5</v>
      </c>
      <c r="G17" s="18">
        <v>6</v>
      </c>
      <c r="H17" s="27">
        <v>7437.03</v>
      </c>
      <c r="I17" s="27">
        <v>6081.44</v>
      </c>
      <c r="J17" s="27">
        <v>6081.44</v>
      </c>
      <c r="K17" s="19">
        <v>348</v>
      </c>
      <c r="L17" s="29">
        <v>4006217</v>
      </c>
      <c r="M17" s="27">
        <v>1052503</v>
      </c>
      <c r="N17" s="27">
        <v>1141909</v>
      </c>
      <c r="O17" s="27">
        <v>1210873</v>
      </c>
      <c r="P17" s="27">
        <v>600932</v>
      </c>
      <c r="Q17" s="60">
        <v>658.76</v>
      </c>
      <c r="R17" s="27">
        <v>2702</v>
      </c>
      <c r="S17" s="21" t="s">
        <v>29</v>
      </c>
    </row>
    <row r="18" spans="1:20" x14ac:dyDescent="0.25">
      <c r="A18" s="17">
        <v>6</v>
      </c>
      <c r="B18" s="20" t="s">
        <v>37</v>
      </c>
      <c r="C18" s="14">
        <v>1954</v>
      </c>
      <c r="D18" s="14"/>
      <c r="E18" s="20" t="s">
        <v>30</v>
      </c>
      <c r="F18" s="18">
        <v>2</v>
      </c>
      <c r="G18" s="18">
        <v>2</v>
      </c>
      <c r="H18" s="27">
        <v>841.4</v>
      </c>
      <c r="I18" s="27">
        <v>749</v>
      </c>
      <c r="J18" s="27">
        <v>749</v>
      </c>
      <c r="K18" s="19">
        <v>36</v>
      </c>
      <c r="L18" s="29">
        <v>580149</v>
      </c>
      <c r="M18" s="27">
        <v>152415</v>
      </c>
      <c r="N18" s="27">
        <v>165362</v>
      </c>
      <c r="O18" s="27">
        <v>175349</v>
      </c>
      <c r="P18" s="27">
        <v>87023</v>
      </c>
      <c r="Q18" s="27">
        <v>774.56</v>
      </c>
      <c r="R18" s="27">
        <v>2702</v>
      </c>
      <c r="S18" s="21" t="s">
        <v>29</v>
      </c>
    </row>
    <row r="19" spans="1:20" ht="30" x14ac:dyDescent="0.25">
      <c r="A19" s="17">
        <v>7</v>
      </c>
      <c r="B19" s="20" t="s">
        <v>38</v>
      </c>
      <c r="C19" s="14">
        <v>1971</v>
      </c>
      <c r="D19" s="14"/>
      <c r="E19" s="20" t="s">
        <v>28</v>
      </c>
      <c r="F19" s="18">
        <v>5</v>
      </c>
      <c r="G19" s="18">
        <v>5</v>
      </c>
      <c r="H19" s="27">
        <v>4261.83</v>
      </c>
      <c r="I19" s="27">
        <v>3854.63</v>
      </c>
      <c r="J19" s="27">
        <v>3854.63</v>
      </c>
      <c r="K19" s="19">
        <v>204</v>
      </c>
      <c r="L19" s="29">
        <v>703673</v>
      </c>
      <c r="M19" s="27">
        <v>184867</v>
      </c>
      <c r="N19" s="27">
        <v>200571</v>
      </c>
      <c r="O19" s="27">
        <v>212684</v>
      </c>
      <c r="P19" s="27">
        <v>105551</v>
      </c>
      <c r="Q19" s="60">
        <v>182.55</v>
      </c>
      <c r="R19" s="27">
        <v>2702</v>
      </c>
      <c r="S19" s="21" t="s">
        <v>29</v>
      </c>
      <c r="T19" t="s">
        <v>71</v>
      </c>
    </row>
    <row r="20" spans="1:20" x14ac:dyDescent="0.25">
      <c r="C20" s="3"/>
      <c r="D20" s="3"/>
      <c r="F20" s="9"/>
      <c r="G20" s="9"/>
      <c r="H20" s="10"/>
      <c r="I20" s="10"/>
      <c r="J20" s="10"/>
      <c r="K20" s="9"/>
      <c r="L20" s="11"/>
      <c r="M20" s="10"/>
      <c r="N20" s="10"/>
      <c r="O20" s="10"/>
      <c r="P20" s="10"/>
      <c r="Q20" s="10"/>
      <c r="R20" s="10"/>
    </row>
    <row r="21" spans="1:20" x14ac:dyDescent="0.25">
      <c r="C21" s="64" t="s">
        <v>72</v>
      </c>
      <c r="D21" s="64"/>
      <c r="E21" s="64"/>
      <c r="F21" s="64"/>
      <c r="G21" s="64"/>
      <c r="H21" s="64"/>
      <c r="I21" s="64"/>
      <c r="J21" s="64"/>
      <c r="K21" s="64"/>
      <c r="L21" s="64"/>
      <c r="M21" s="64"/>
      <c r="N21" s="64"/>
      <c r="O21" s="64"/>
      <c r="P21" s="64"/>
      <c r="Q21" s="64"/>
      <c r="R21" s="64"/>
      <c r="S21" s="64"/>
    </row>
  </sheetData>
  <mergeCells count="23">
    <mergeCell ref="A7:A10"/>
    <mergeCell ref="L7:P7"/>
    <mergeCell ref="B7:B10"/>
    <mergeCell ref="C7:D7"/>
    <mergeCell ref="C8:C10"/>
    <mergeCell ref="D8:D10"/>
    <mergeCell ref="K7:K9"/>
    <mergeCell ref="C21:S21"/>
    <mergeCell ref="P2:S2"/>
    <mergeCell ref="L8:L9"/>
    <mergeCell ref="A12:B12"/>
    <mergeCell ref="E7:E10"/>
    <mergeCell ref="F7:F10"/>
    <mergeCell ref="G7:G10"/>
    <mergeCell ref="H7:H9"/>
    <mergeCell ref="M8:P8"/>
    <mergeCell ref="I7:J7"/>
    <mergeCell ref="A6:S6"/>
    <mergeCell ref="S7:S10"/>
    <mergeCell ref="Q7:Q9"/>
    <mergeCell ref="R7:R9"/>
    <mergeCell ref="I8:I9"/>
    <mergeCell ref="J8:J9"/>
  </mergeCells>
  <printOptions horizontalCentered="1"/>
  <pageMargins left="0" right="0" top="0.74803149606299213" bottom="0.47244094488188981" header="0.31496062992125984" footer="0.31496062992125984"/>
  <pageSetup paperSize="9" scale="6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8"/>
  <sheetViews>
    <sheetView view="pageBreakPreview" zoomScale="76" zoomScaleNormal="100" zoomScaleSheetLayoutView="76" workbookViewId="0">
      <selection activeCell="K1" sqref="K1:N1"/>
    </sheetView>
  </sheetViews>
  <sheetFormatPr defaultRowHeight="15" x14ac:dyDescent="0.25"/>
  <cols>
    <col min="1" max="1" width="6.28515625" customWidth="1"/>
    <col min="2" max="2" width="30.5703125" style="32" customWidth="1"/>
    <col min="3" max="3" width="15.5703125" customWidth="1"/>
    <col min="4" max="4" width="16.7109375" customWidth="1"/>
    <col min="5" max="5" width="8.28515625" customWidth="1"/>
    <col min="6" max="6" width="13.42578125" customWidth="1"/>
    <col min="7" max="7" width="11.7109375" customWidth="1"/>
    <col min="8" max="8" width="15.5703125" customWidth="1"/>
    <col min="9" max="9" width="11.7109375" customWidth="1"/>
    <col min="10" max="10" width="13" customWidth="1"/>
    <col min="11" max="11" width="11.7109375" customWidth="1"/>
    <col min="12" max="12" width="13.85546875" customWidth="1"/>
    <col min="13" max="13" width="11.7109375" customWidth="1"/>
    <col min="14" max="14" width="12.7109375" customWidth="1"/>
    <col min="15" max="15" width="13.7109375" hidden="1" customWidth="1"/>
    <col min="16" max="16" width="27.7109375" hidden="1" customWidth="1"/>
    <col min="17" max="18" width="13.7109375" hidden="1" customWidth="1"/>
    <col min="21" max="22" width="13.5703125" bestFit="1" customWidth="1"/>
  </cols>
  <sheetData>
    <row r="1" spans="1:22" ht="95.25" customHeight="1" x14ac:dyDescent="0.25">
      <c r="J1" s="33"/>
      <c r="K1" s="74" t="s">
        <v>78</v>
      </c>
      <c r="L1" s="74"/>
      <c r="M1" s="74"/>
      <c r="N1" s="74"/>
      <c r="O1" s="33"/>
      <c r="P1" s="33"/>
      <c r="Q1" s="33"/>
      <c r="R1" s="33"/>
    </row>
    <row r="2" spans="1:22" ht="53.25" customHeight="1" x14ac:dyDescent="0.25">
      <c r="A2" s="76" t="s">
        <v>74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</row>
    <row r="3" spans="1:22" x14ac:dyDescent="0.25">
      <c r="A3" s="71" t="s">
        <v>0</v>
      </c>
      <c r="B3" s="71" t="s">
        <v>1</v>
      </c>
      <c r="C3" s="71" t="s">
        <v>39</v>
      </c>
      <c r="D3" s="71" t="s">
        <v>40</v>
      </c>
      <c r="E3" s="75"/>
      <c r="F3" s="75"/>
      <c r="G3" s="75"/>
      <c r="H3" s="75"/>
      <c r="I3" s="75"/>
      <c r="J3" s="75"/>
      <c r="K3" s="75"/>
      <c r="L3" s="75"/>
      <c r="M3" s="75"/>
      <c r="N3" s="75"/>
      <c r="O3" s="71" t="s">
        <v>41</v>
      </c>
      <c r="P3" s="75"/>
      <c r="Q3" s="75"/>
      <c r="R3" s="75"/>
    </row>
    <row r="4" spans="1:22" ht="51" x14ac:dyDescent="0.25">
      <c r="A4" s="75"/>
      <c r="B4" s="75"/>
      <c r="C4" s="75"/>
      <c r="D4" s="6" t="s">
        <v>42</v>
      </c>
      <c r="E4" s="71" t="s">
        <v>43</v>
      </c>
      <c r="F4" s="75"/>
      <c r="G4" s="71" t="s">
        <v>44</v>
      </c>
      <c r="H4" s="75"/>
      <c r="I4" s="71" t="s">
        <v>45</v>
      </c>
      <c r="J4" s="75"/>
      <c r="K4" s="71" t="s">
        <v>46</v>
      </c>
      <c r="L4" s="75"/>
      <c r="M4" s="71" t="s">
        <v>47</v>
      </c>
      <c r="N4" s="75"/>
      <c r="O4" s="6" t="s">
        <v>48</v>
      </c>
      <c r="P4" s="6" t="s">
        <v>49</v>
      </c>
      <c r="Q4" s="6" t="s">
        <v>50</v>
      </c>
      <c r="R4" s="6" t="s">
        <v>51</v>
      </c>
    </row>
    <row r="5" spans="1:22" x14ac:dyDescent="0.25">
      <c r="A5" s="78"/>
      <c r="B5" s="78"/>
      <c r="C5" s="16" t="s">
        <v>16</v>
      </c>
      <c r="D5" s="17" t="s">
        <v>16</v>
      </c>
      <c r="E5" s="16" t="s">
        <v>52</v>
      </c>
      <c r="F5" s="16" t="s">
        <v>16</v>
      </c>
      <c r="G5" s="16" t="s">
        <v>53</v>
      </c>
      <c r="H5" s="16" t="s">
        <v>16</v>
      </c>
      <c r="I5" s="17" t="s">
        <v>53</v>
      </c>
      <c r="J5" s="17" t="s">
        <v>16</v>
      </c>
      <c r="K5" s="16" t="s">
        <v>53</v>
      </c>
      <c r="L5" s="16" t="s">
        <v>16</v>
      </c>
      <c r="M5" s="16" t="s">
        <v>54</v>
      </c>
      <c r="N5" s="16" t="s">
        <v>16</v>
      </c>
      <c r="O5" s="17" t="s">
        <v>16</v>
      </c>
      <c r="P5" s="17" t="s">
        <v>16</v>
      </c>
      <c r="Q5" s="17" t="s">
        <v>16</v>
      </c>
      <c r="R5" s="17" t="s">
        <v>16</v>
      </c>
      <c r="V5" s="42"/>
    </row>
    <row r="6" spans="1:22" x14ac:dyDescent="0.25">
      <c r="A6" s="31">
        <v>1</v>
      </c>
      <c r="B6" s="31">
        <v>2</v>
      </c>
      <c r="C6" s="31">
        <v>3</v>
      </c>
      <c r="D6" s="31">
        <v>4</v>
      </c>
      <c r="E6" s="31">
        <v>5</v>
      </c>
      <c r="F6" s="31">
        <v>6</v>
      </c>
      <c r="G6" s="31">
        <v>7</v>
      </c>
      <c r="H6" s="31">
        <v>8</v>
      </c>
      <c r="I6" s="31">
        <v>9</v>
      </c>
      <c r="J6" s="31">
        <v>10</v>
      </c>
      <c r="K6" s="31">
        <v>11</v>
      </c>
      <c r="L6" s="31">
        <v>12</v>
      </c>
      <c r="M6" s="31">
        <v>13</v>
      </c>
      <c r="N6" s="31">
        <v>14</v>
      </c>
      <c r="O6" s="31">
        <v>15</v>
      </c>
      <c r="P6" s="31">
        <v>16</v>
      </c>
      <c r="Q6" s="31">
        <v>17</v>
      </c>
      <c r="R6" s="31">
        <v>18</v>
      </c>
    </row>
    <row r="7" spans="1:22" s="40" customFormat="1" ht="43.5" customHeight="1" x14ac:dyDescent="0.25">
      <c r="A7" s="68" t="s">
        <v>60</v>
      </c>
      <c r="B7" s="69"/>
      <c r="C7" s="26">
        <f>SUM(C8:C14)</f>
        <v>12784853</v>
      </c>
      <c r="D7" s="26">
        <f>SUM(D8:D14)</f>
        <v>7920012</v>
      </c>
      <c r="E7" s="36">
        <v>0</v>
      </c>
      <c r="F7" s="26">
        <v>0</v>
      </c>
      <c r="G7" s="26">
        <f>SUM(G8:G14)</f>
        <v>2176</v>
      </c>
      <c r="H7" s="26">
        <f>SUM(H8:H14)</f>
        <v>4403406</v>
      </c>
      <c r="I7" s="26">
        <v>80.599999999999994</v>
      </c>
      <c r="J7" s="26">
        <v>257915</v>
      </c>
      <c r="K7" s="26">
        <f>SUM(K8:K14)</f>
        <v>301.06</v>
      </c>
      <c r="L7" s="26">
        <f>SUM(L8:L14)</f>
        <v>203520</v>
      </c>
      <c r="M7" s="26">
        <v>0</v>
      </c>
      <c r="N7" s="26">
        <v>0</v>
      </c>
      <c r="O7" s="39">
        <v>0</v>
      </c>
      <c r="P7" s="39">
        <v>0</v>
      </c>
      <c r="Q7" s="39">
        <v>0</v>
      </c>
      <c r="R7" s="39">
        <v>0</v>
      </c>
    </row>
    <row r="8" spans="1:22" ht="31.5" x14ac:dyDescent="0.25">
      <c r="A8" s="34">
        <v>1</v>
      </c>
      <c r="B8" s="35" t="s">
        <v>32</v>
      </c>
      <c r="C8" s="27">
        <v>2912310</v>
      </c>
      <c r="D8" s="27">
        <v>1141217</v>
      </c>
      <c r="E8" s="37">
        <v>0</v>
      </c>
      <c r="F8" s="27">
        <v>0</v>
      </c>
      <c r="G8" s="27">
        <v>940</v>
      </c>
      <c r="H8" s="27">
        <v>1771093</v>
      </c>
      <c r="I8" s="27">
        <v>0</v>
      </c>
      <c r="J8" s="27">
        <v>0</v>
      </c>
      <c r="K8" s="27">
        <v>0</v>
      </c>
      <c r="L8" s="27">
        <v>0</v>
      </c>
      <c r="M8" s="27">
        <v>0</v>
      </c>
      <c r="N8" s="27">
        <v>0</v>
      </c>
      <c r="O8" s="13">
        <v>0</v>
      </c>
      <c r="P8" s="13">
        <v>0</v>
      </c>
      <c r="Q8" s="13">
        <v>0</v>
      </c>
      <c r="R8" s="13">
        <v>0</v>
      </c>
    </row>
    <row r="9" spans="1:22" ht="31.5" x14ac:dyDescent="0.25">
      <c r="A9" s="34">
        <v>2</v>
      </c>
      <c r="B9" s="35" t="s">
        <v>33</v>
      </c>
      <c r="C9" s="27">
        <f>D9+H9+L9</f>
        <v>610665</v>
      </c>
      <c r="D9" s="27">
        <v>38831</v>
      </c>
      <c r="E9" s="37">
        <v>0</v>
      </c>
      <c r="F9" s="27">
        <v>0</v>
      </c>
      <c r="G9" s="27">
        <v>268</v>
      </c>
      <c r="H9" s="27">
        <v>535316</v>
      </c>
      <c r="I9" s="27">
        <v>0</v>
      </c>
      <c r="J9" s="27">
        <v>0</v>
      </c>
      <c r="K9" s="27">
        <v>240</v>
      </c>
      <c r="L9" s="27">
        <v>36518</v>
      </c>
      <c r="M9" s="27">
        <v>0</v>
      </c>
      <c r="N9" s="27">
        <v>0</v>
      </c>
      <c r="O9" s="13">
        <v>0</v>
      </c>
      <c r="P9" s="13">
        <v>0</v>
      </c>
      <c r="Q9" s="13">
        <v>0</v>
      </c>
      <c r="R9" s="13">
        <v>0</v>
      </c>
    </row>
    <row r="10" spans="1:22" ht="15.75" x14ac:dyDescent="0.25">
      <c r="A10" s="34">
        <v>3</v>
      </c>
      <c r="B10" s="35" t="s">
        <v>34</v>
      </c>
      <c r="C10" s="27">
        <v>870110</v>
      </c>
      <c r="D10" s="27">
        <v>870110</v>
      </c>
      <c r="E10" s="37">
        <v>0</v>
      </c>
      <c r="F10" s="27">
        <v>0</v>
      </c>
      <c r="G10" s="27">
        <v>0</v>
      </c>
      <c r="H10" s="27">
        <v>0</v>
      </c>
      <c r="I10" s="27">
        <v>0</v>
      </c>
      <c r="J10" s="27">
        <v>0</v>
      </c>
      <c r="K10" s="27">
        <v>0</v>
      </c>
      <c r="L10" s="27">
        <v>0</v>
      </c>
      <c r="M10" s="27">
        <v>0</v>
      </c>
      <c r="N10" s="27">
        <v>0</v>
      </c>
      <c r="O10" s="13">
        <v>0</v>
      </c>
      <c r="P10" s="13">
        <v>0</v>
      </c>
      <c r="Q10" s="13">
        <v>0</v>
      </c>
      <c r="R10" s="13">
        <v>0</v>
      </c>
    </row>
    <row r="11" spans="1:22" ht="31.5" x14ac:dyDescent="0.25">
      <c r="A11" s="34">
        <v>4</v>
      </c>
      <c r="B11" s="35" t="s">
        <v>35</v>
      </c>
      <c r="C11" s="27">
        <v>3101729</v>
      </c>
      <c r="D11" s="27">
        <v>579815</v>
      </c>
      <c r="E11" s="37">
        <v>0</v>
      </c>
      <c r="F11" s="27">
        <v>0</v>
      </c>
      <c r="G11" s="27">
        <v>968</v>
      </c>
      <c r="H11" s="27">
        <v>2096997</v>
      </c>
      <c r="I11" s="27">
        <v>80.599999999999994</v>
      </c>
      <c r="J11" s="27">
        <v>257915</v>
      </c>
      <c r="K11" s="27">
        <v>61.06</v>
      </c>
      <c r="L11" s="27">
        <v>167002</v>
      </c>
      <c r="M11" s="27">
        <v>0</v>
      </c>
      <c r="N11" s="27">
        <v>0</v>
      </c>
      <c r="O11" s="13">
        <v>0</v>
      </c>
      <c r="P11" s="13">
        <v>0</v>
      </c>
      <c r="Q11" s="13">
        <v>0</v>
      </c>
      <c r="R11" s="13">
        <v>0</v>
      </c>
    </row>
    <row r="12" spans="1:22" ht="15.75" x14ac:dyDescent="0.25">
      <c r="A12" s="34">
        <v>5</v>
      </c>
      <c r="B12" s="35" t="s">
        <v>36</v>
      </c>
      <c r="C12" s="27">
        <v>4006217</v>
      </c>
      <c r="D12" s="27">
        <v>4006217</v>
      </c>
      <c r="E12" s="37">
        <v>0</v>
      </c>
      <c r="F12" s="27">
        <v>0</v>
      </c>
      <c r="G12" s="27">
        <v>0</v>
      </c>
      <c r="H12" s="27">
        <v>0</v>
      </c>
      <c r="I12" s="27">
        <v>0</v>
      </c>
      <c r="J12" s="27">
        <v>0</v>
      </c>
      <c r="K12" s="27">
        <v>0</v>
      </c>
      <c r="L12" s="27">
        <v>0</v>
      </c>
      <c r="M12" s="27">
        <v>0</v>
      </c>
      <c r="N12" s="27">
        <v>0</v>
      </c>
      <c r="O12" s="13">
        <v>0</v>
      </c>
      <c r="P12" s="13">
        <v>0</v>
      </c>
      <c r="Q12" s="13">
        <v>0</v>
      </c>
      <c r="R12" s="13">
        <v>0</v>
      </c>
    </row>
    <row r="13" spans="1:22" ht="15.75" x14ac:dyDescent="0.25">
      <c r="A13" s="34">
        <v>6</v>
      </c>
      <c r="B13" s="35" t="s">
        <v>37</v>
      </c>
      <c r="C13" s="60">
        <v>580149</v>
      </c>
      <c r="D13" s="60">
        <v>580149</v>
      </c>
      <c r="E13" s="37">
        <v>0</v>
      </c>
      <c r="F13" s="27">
        <v>0</v>
      </c>
      <c r="G13" s="27">
        <v>0</v>
      </c>
      <c r="H13" s="27">
        <v>0</v>
      </c>
      <c r="I13" s="27">
        <v>0</v>
      </c>
      <c r="J13" s="27">
        <v>0</v>
      </c>
      <c r="K13" s="27">
        <v>0</v>
      </c>
      <c r="L13" s="27">
        <v>0</v>
      </c>
      <c r="M13" s="27">
        <v>0</v>
      </c>
      <c r="N13" s="27">
        <v>0</v>
      </c>
      <c r="O13" s="13">
        <v>0</v>
      </c>
      <c r="P13" s="13">
        <v>0</v>
      </c>
      <c r="Q13" s="13">
        <v>0</v>
      </c>
      <c r="R13" s="13">
        <v>0</v>
      </c>
    </row>
    <row r="14" spans="1:22" ht="15.75" x14ac:dyDescent="0.25">
      <c r="A14" s="34">
        <v>7</v>
      </c>
      <c r="B14" s="35" t="s">
        <v>38</v>
      </c>
      <c r="C14" s="27">
        <v>703673</v>
      </c>
      <c r="D14" s="27">
        <v>703673</v>
      </c>
      <c r="E14" s="37">
        <v>0</v>
      </c>
      <c r="F14" s="27">
        <v>0</v>
      </c>
      <c r="G14" s="27">
        <v>0</v>
      </c>
      <c r="H14" s="27">
        <v>0</v>
      </c>
      <c r="I14" s="27">
        <v>0</v>
      </c>
      <c r="J14" s="27">
        <v>0</v>
      </c>
      <c r="K14" s="27">
        <v>0</v>
      </c>
      <c r="L14" s="27">
        <v>0</v>
      </c>
      <c r="M14" s="27">
        <v>0</v>
      </c>
      <c r="N14" s="27">
        <v>0</v>
      </c>
      <c r="O14" s="13">
        <v>0</v>
      </c>
      <c r="P14" s="13">
        <v>0</v>
      </c>
      <c r="Q14" s="13">
        <v>0</v>
      </c>
      <c r="R14" s="13">
        <v>0</v>
      </c>
      <c r="S14" t="s">
        <v>71</v>
      </c>
    </row>
    <row r="15" spans="1:22" x14ac:dyDescent="0.25">
      <c r="E15" s="38"/>
    </row>
    <row r="16" spans="1:22" x14ac:dyDescent="0.25">
      <c r="B16" s="73" t="s">
        <v>73</v>
      </c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</row>
    <row r="17" spans="5:5" x14ac:dyDescent="0.25">
      <c r="E17" s="38"/>
    </row>
    <row r="18" spans="5:5" x14ac:dyDescent="0.25">
      <c r="E18" s="38"/>
    </row>
  </sheetData>
  <mergeCells count="14">
    <mergeCell ref="B16:N16"/>
    <mergeCell ref="K1:N1"/>
    <mergeCell ref="D3:N3"/>
    <mergeCell ref="O3:R3"/>
    <mergeCell ref="A7:B7"/>
    <mergeCell ref="E4:F4"/>
    <mergeCell ref="G4:H4"/>
    <mergeCell ref="I4:J4"/>
    <mergeCell ref="K4:L4"/>
    <mergeCell ref="M4:N4"/>
    <mergeCell ref="A2:R2"/>
    <mergeCell ref="A3:A5"/>
    <mergeCell ref="B3:B5"/>
    <mergeCell ref="C3:C4"/>
  </mergeCells>
  <printOptions horizontalCentered="1"/>
  <pageMargins left="0" right="0" top="0.74803149606299213" bottom="0.55118110236220474" header="0.31496062992125984" footer="0.31496062992125984"/>
  <pageSetup paperSize="9" scale="7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6"/>
  <sheetViews>
    <sheetView view="pageBreakPreview" zoomScale="60" zoomScaleNormal="100" workbookViewId="0">
      <selection activeCell="J4" sqref="J4"/>
    </sheetView>
  </sheetViews>
  <sheetFormatPr defaultRowHeight="15" x14ac:dyDescent="0.25"/>
  <cols>
    <col min="1" max="1" width="8.42578125" style="32" bestFit="1" customWidth="1"/>
    <col min="2" max="2" width="49.85546875" style="32" customWidth="1"/>
    <col min="3" max="3" width="34.5703125" style="32" bestFit="1" customWidth="1"/>
    <col min="4" max="4" width="34.42578125" style="32" customWidth="1"/>
    <col min="5" max="5" width="11.85546875" style="32" bestFit="1" customWidth="1"/>
    <col min="6" max="6" width="12.7109375" style="32" bestFit="1" customWidth="1"/>
    <col min="7" max="7" width="13.7109375" style="32" bestFit="1" customWidth="1"/>
    <col min="8" max="8" width="13.42578125" style="32" bestFit="1" customWidth="1"/>
    <col min="9" max="9" width="8.42578125" style="32" bestFit="1" customWidth="1"/>
    <col min="10" max="10" width="11.85546875" style="32" bestFit="1" customWidth="1"/>
    <col min="11" max="11" width="12.7109375" style="32" bestFit="1" customWidth="1"/>
    <col min="12" max="12" width="13.7109375" style="32" bestFit="1" customWidth="1"/>
    <col min="13" max="14" width="14.42578125" style="32" bestFit="1" customWidth="1"/>
    <col min="15" max="256" width="9.140625" style="32"/>
    <col min="257" max="257" width="4.140625" style="32" customWidth="1"/>
    <col min="258" max="258" width="17.7109375" style="32" customWidth="1"/>
    <col min="259" max="259" width="9.28515625" style="32" customWidth="1"/>
    <col min="260" max="260" width="18.5703125" style="32" customWidth="1"/>
    <col min="261" max="270" width="9.85546875" style="32" customWidth="1"/>
    <col min="271" max="512" width="9.140625" style="32"/>
    <col min="513" max="513" width="4.140625" style="32" customWidth="1"/>
    <col min="514" max="514" width="17.7109375" style="32" customWidth="1"/>
    <col min="515" max="515" width="9.28515625" style="32" customWidth="1"/>
    <col min="516" max="516" width="18.5703125" style="32" customWidth="1"/>
    <col min="517" max="526" width="9.85546875" style="32" customWidth="1"/>
    <col min="527" max="768" width="9.140625" style="32"/>
    <col min="769" max="769" width="4.140625" style="32" customWidth="1"/>
    <col min="770" max="770" width="17.7109375" style="32" customWidth="1"/>
    <col min="771" max="771" width="9.28515625" style="32" customWidth="1"/>
    <col min="772" max="772" width="18.5703125" style="32" customWidth="1"/>
    <col min="773" max="782" width="9.85546875" style="32" customWidth="1"/>
    <col min="783" max="1024" width="9.140625" style="32"/>
    <col min="1025" max="1025" width="4.140625" style="32" customWidth="1"/>
    <col min="1026" max="1026" width="17.7109375" style="32" customWidth="1"/>
    <col min="1027" max="1027" width="9.28515625" style="32" customWidth="1"/>
    <col min="1028" max="1028" width="18.5703125" style="32" customWidth="1"/>
    <col min="1029" max="1038" width="9.85546875" style="32" customWidth="1"/>
    <col min="1039" max="1280" width="9.140625" style="32"/>
    <col min="1281" max="1281" width="4.140625" style="32" customWidth="1"/>
    <col min="1282" max="1282" width="17.7109375" style="32" customWidth="1"/>
    <col min="1283" max="1283" width="9.28515625" style="32" customWidth="1"/>
    <col min="1284" max="1284" width="18.5703125" style="32" customWidth="1"/>
    <col min="1285" max="1294" width="9.85546875" style="32" customWidth="1"/>
    <col min="1295" max="1536" width="9.140625" style="32"/>
    <col min="1537" max="1537" width="4.140625" style="32" customWidth="1"/>
    <col min="1538" max="1538" width="17.7109375" style="32" customWidth="1"/>
    <col min="1539" max="1539" width="9.28515625" style="32" customWidth="1"/>
    <col min="1540" max="1540" width="18.5703125" style="32" customWidth="1"/>
    <col min="1541" max="1550" width="9.85546875" style="32" customWidth="1"/>
    <col min="1551" max="1792" width="9.140625" style="32"/>
    <col min="1793" max="1793" width="4.140625" style="32" customWidth="1"/>
    <col min="1794" max="1794" width="17.7109375" style="32" customWidth="1"/>
    <col min="1795" max="1795" width="9.28515625" style="32" customWidth="1"/>
    <col min="1796" max="1796" width="18.5703125" style="32" customWidth="1"/>
    <col min="1797" max="1806" width="9.85546875" style="32" customWidth="1"/>
    <col min="1807" max="2048" width="9.140625" style="32"/>
    <col min="2049" max="2049" width="4.140625" style="32" customWidth="1"/>
    <col min="2050" max="2050" width="17.7109375" style="32" customWidth="1"/>
    <col min="2051" max="2051" width="9.28515625" style="32" customWidth="1"/>
    <col min="2052" max="2052" width="18.5703125" style="32" customWidth="1"/>
    <col min="2053" max="2062" width="9.85546875" style="32" customWidth="1"/>
    <col min="2063" max="2304" width="9.140625" style="32"/>
    <col min="2305" max="2305" width="4.140625" style="32" customWidth="1"/>
    <col min="2306" max="2306" width="17.7109375" style="32" customWidth="1"/>
    <col min="2307" max="2307" width="9.28515625" style="32" customWidth="1"/>
    <col min="2308" max="2308" width="18.5703125" style="32" customWidth="1"/>
    <col min="2309" max="2318" width="9.85546875" style="32" customWidth="1"/>
    <col min="2319" max="2560" width="9.140625" style="32"/>
    <col min="2561" max="2561" width="4.140625" style="32" customWidth="1"/>
    <col min="2562" max="2562" width="17.7109375" style="32" customWidth="1"/>
    <col min="2563" max="2563" width="9.28515625" style="32" customWidth="1"/>
    <col min="2564" max="2564" width="18.5703125" style="32" customWidth="1"/>
    <col min="2565" max="2574" width="9.85546875" style="32" customWidth="1"/>
    <col min="2575" max="2816" width="9.140625" style="32"/>
    <col min="2817" max="2817" width="4.140625" style="32" customWidth="1"/>
    <col min="2818" max="2818" width="17.7109375" style="32" customWidth="1"/>
    <col min="2819" max="2819" width="9.28515625" style="32" customWidth="1"/>
    <col min="2820" max="2820" width="18.5703125" style="32" customWidth="1"/>
    <col min="2821" max="2830" width="9.85546875" style="32" customWidth="1"/>
    <col min="2831" max="3072" width="9.140625" style="32"/>
    <col min="3073" max="3073" width="4.140625" style="32" customWidth="1"/>
    <col min="3074" max="3074" width="17.7109375" style="32" customWidth="1"/>
    <col min="3075" max="3075" width="9.28515625" style="32" customWidth="1"/>
    <col min="3076" max="3076" width="18.5703125" style="32" customWidth="1"/>
    <col min="3077" max="3086" width="9.85546875" style="32" customWidth="1"/>
    <col min="3087" max="3328" width="9.140625" style="32"/>
    <col min="3329" max="3329" width="4.140625" style="32" customWidth="1"/>
    <col min="3330" max="3330" width="17.7109375" style="32" customWidth="1"/>
    <col min="3331" max="3331" width="9.28515625" style="32" customWidth="1"/>
    <col min="3332" max="3332" width="18.5703125" style="32" customWidth="1"/>
    <col min="3333" max="3342" width="9.85546875" style="32" customWidth="1"/>
    <col min="3343" max="3584" width="9.140625" style="32"/>
    <col min="3585" max="3585" width="4.140625" style="32" customWidth="1"/>
    <col min="3586" max="3586" width="17.7109375" style="32" customWidth="1"/>
    <col min="3587" max="3587" width="9.28515625" style="32" customWidth="1"/>
    <col min="3588" max="3588" width="18.5703125" style="32" customWidth="1"/>
    <col min="3589" max="3598" width="9.85546875" style="32" customWidth="1"/>
    <col min="3599" max="3840" width="9.140625" style="32"/>
    <col min="3841" max="3841" width="4.140625" style="32" customWidth="1"/>
    <col min="3842" max="3842" width="17.7109375" style="32" customWidth="1"/>
    <col min="3843" max="3843" width="9.28515625" style="32" customWidth="1"/>
    <col min="3844" max="3844" width="18.5703125" style="32" customWidth="1"/>
    <col min="3845" max="3854" width="9.85546875" style="32" customWidth="1"/>
    <col min="3855" max="4096" width="9.140625" style="32"/>
    <col min="4097" max="4097" width="4.140625" style="32" customWidth="1"/>
    <col min="4098" max="4098" width="17.7109375" style="32" customWidth="1"/>
    <col min="4099" max="4099" width="9.28515625" style="32" customWidth="1"/>
    <col min="4100" max="4100" width="18.5703125" style="32" customWidth="1"/>
    <col min="4101" max="4110" width="9.85546875" style="32" customWidth="1"/>
    <col min="4111" max="4352" width="9.140625" style="32"/>
    <col min="4353" max="4353" width="4.140625" style="32" customWidth="1"/>
    <col min="4354" max="4354" width="17.7109375" style="32" customWidth="1"/>
    <col min="4355" max="4355" width="9.28515625" style="32" customWidth="1"/>
    <col min="4356" max="4356" width="18.5703125" style="32" customWidth="1"/>
    <col min="4357" max="4366" width="9.85546875" style="32" customWidth="1"/>
    <col min="4367" max="4608" width="9.140625" style="32"/>
    <col min="4609" max="4609" width="4.140625" style="32" customWidth="1"/>
    <col min="4610" max="4610" width="17.7109375" style="32" customWidth="1"/>
    <col min="4611" max="4611" width="9.28515625" style="32" customWidth="1"/>
    <col min="4612" max="4612" width="18.5703125" style="32" customWidth="1"/>
    <col min="4613" max="4622" width="9.85546875" style="32" customWidth="1"/>
    <col min="4623" max="4864" width="9.140625" style="32"/>
    <col min="4865" max="4865" width="4.140625" style="32" customWidth="1"/>
    <col min="4866" max="4866" width="17.7109375" style="32" customWidth="1"/>
    <col min="4867" max="4867" width="9.28515625" style="32" customWidth="1"/>
    <col min="4868" max="4868" width="18.5703125" style="32" customWidth="1"/>
    <col min="4869" max="4878" width="9.85546875" style="32" customWidth="1"/>
    <col min="4879" max="5120" width="9.140625" style="32"/>
    <col min="5121" max="5121" width="4.140625" style="32" customWidth="1"/>
    <col min="5122" max="5122" width="17.7109375" style="32" customWidth="1"/>
    <col min="5123" max="5123" width="9.28515625" style="32" customWidth="1"/>
    <col min="5124" max="5124" width="18.5703125" style="32" customWidth="1"/>
    <col min="5125" max="5134" width="9.85546875" style="32" customWidth="1"/>
    <col min="5135" max="5376" width="9.140625" style="32"/>
    <col min="5377" max="5377" width="4.140625" style="32" customWidth="1"/>
    <col min="5378" max="5378" width="17.7109375" style="32" customWidth="1"/>
    <col min="5379" max="5379" width="9.28515625" style="32" customWidth="1"/>
    <col min="5380" max="5380" width="18.5703125" style="32" customWidth="1"/>
    <col min="5381" max="5390" width="9.85546875" style="32" customWidth="1"/>
    <col min="5391" max="5632" width="9.140625" style="32"/>
    <col min="5633" max="5633" width="4.140625" style="32" customWidth="1"/>
    <col min="5634" max="5634" width="17.7109375" style="32" customWidth="1"/>
    <col min="5635" max="5635" width="9.28515625" style="32" customWidth="1"/>
    <col min="5636" max="5636" width="18.5703125" style="32" customWidth="1"/>
    <col min="5637" max="5646" width="9.85546875" style="32" customWidth="1"/>
    <col min="5647" max="5888" width="9.140625" style="32"/>
    <col min="5889" max="5889" width="4.140625" style="32" customWidth="1"/>
    <col min="5890" max="5890" width="17.7109375" style="32" customWidth="1"/>
    <col min="5891" max="5891" width="9.28515625" style="32" customWidth="1"/>
    <col min="5892" max="5892" width="18.5703125" style="32" customWidth="1"/>
    <col min="5893" max="5902" width="9.85546875" style="32" customWidth="1"/>
    <col min="5903" max="6144" width="9.140625" style="32"/>
    <col min="6145" max="6145" width="4.140625" style="32" customWidth="1"/>
    <col min="6146" max="6146" width="17.7109375" style="32" customWidth="1"/>
    <col min="6147" max="6147" width="9.28515625" style="32" customWidth="1"/>
    <col min="6148" max="6148" width="18.5703125" style="32" customWidth="1"/>
    <col min="6149" max="6158" width="9.85546875" style="32" customWidth="1"/>
    <col min="6159" max="6400" width="9.140625" style="32"/>
    <col min="6401" max="6401" width="4.140625" style="32" customWidth="1"/>
    <col min="6402" max="6402" width="17.7109375" style="32" customWidth="1"/>
    <col min="6403" max="6403" width="9.28515625" style="32" customWidth="1"/>
    <col min="6404" max="6404" width="18.5703125" style="32" customWidth="1"/>
    <col min="6405" max="6414" width="9.85546875" style="32" customWidth="1"/>
    <col min="6415" max="6656" width="9.140625" style="32"/>
    <col min="6657" max="6657" width="4.140625" style="32" customWidth="1"/>
    <col min="6658" max="6658" width="17.7109375" style="32" customWidth="1"/>
    <col min="6659" max="6659" width="9.28515625" style="32" customWidth="1"/>
    <col min="6660" max="6660" width="18.5703125" style="32" customWidth="1"/>
    <col min="6661" max="6670" width="9.85546875" style="32" customWidth="1"/>
    <col min="6671" max="6912" width="9.140625" style="32"/>
    <col min="6913" max="6913" width="4.140625" style="32" customWidth="1"/>
    <col min="6914" max="6914" width="17.7109375" style="32" customWidth="1"/>
    <col min="6915" max="6915" width="9.28515625" style="32" customWidth="1"/>
    <col min="6916" max="6916" width="18.5703125" style="32" customWidth="1"/>
    <col min="6917" max="6926" width="9.85546875" style="32" customWidth="1"/>
    <col min="6927" max="7168" width="9.140625" style="32"/>
    <col min="7169" max="7169" width="4.140625" style="32" customWidth="1"/>
    <col min="7170" max="7170" width="17.7109375" style="32" customWidth="1"/>
    <col min="7171" max="7171" width="9.28515625" style="32" customWidth="1"/>
    <col min="7172" max="7172" width="18.5703125" style="32" customWidth="1"/>
    <col min="7173" max="7182" width="9.85546875" style="32" customWidth="1"/>
    <col min="7183" max="7424" width="9.140625" style="32"/>
    <col min="7425" max="7425" width="4.140625" style="32" customWidth="1"/>
    <col min="7426" max="7426" width="17.7109375" style="32" customWidth="1"/>
    <col min="7427" max="7427" width="9.28515625" style="32" customWidth="1"/>
    <col min="7428" max="7428" width="18.5703125" style="32" customWidth="1"/>
    <col min="7429" max="7438" width="9.85546875" style="32" customWidth="1"/>
    <col min="7439" max="7680" width="9.140625" style="32"/>
    <col min="7681" max="7681" width="4.140625" style="32" customWidth="1"/>
    <col min="7682" max="7682" width="17.7109375" style="32" customWidth="1"/>
    <col min="7683" max="7683" width="9.28515625" style="32" customWidth="1"/>
    <col min="7684" max="7684" width="18.5703125" style="32" customWidth="1"/>
    <col min="7685" max="7694" width="9.85546875" style="32" customWidth="1"/>
    <col min="7695" max="7936" width="9.140625" style="32"/>
    <col min="7937" max="7937" width="4.140625" style="32" customWidth="1"/>
    <col min="7938" max="7938" width="17.7109375" style="32" customWidth="1"/>
    <col min="7939" max="7939" width="9.28515625" style="32" customWidth="1"/>
    <col min="7940" max="7940" width="18.5703125" style="32" customWidth="1"/>
    <col min="7941" max="7950" width="9.85546875" style="32" customWidth="1"/>
    <col min="7951" max="8192" width="9.140625" style="32"/>
    <col min="8193" max="8193" width="4.140625" style="32" customWidth="1"/>
    <col min="8194" max="8194" width="17.7109375" style="32" customWidth="1"/>
    <col min="8195" max="8195" width="9.28515625" style="32" customWidth="1"/>
    <col min="8196" max="8196" width="18.5703125" style="32" customWidth="1"/>
    <col min="8197" max="8206" width="9.85546875" style="32" customWidth="1"/>
    <col min="8207" max="8448" width="9.140625" style="32"/>
    <col min="8449" max="8449" width="4.140625" style="32" customWidth="1"/>
    <col min="8450" max="8450" width="17.7109375" style="32" customWidth="1"/>
    <col min="8451" max="8451" width="9.28515625" style="32" customWidth="1"/>
    <col min="8452" max="8452" width="18.5703125" style="32" customWidth="1"/>
    <col min="8453" max="8462" width="9.85546875" style="32" customWidth="1"/>
    <col min="8463" max="8704" width="9.140625" style="32"/>
    <col min="8705" max="8705" width="4.140625" style="32" customWidth="1"/>
    <col min="8706" max="8706" width="17.7109375" style="32" customWidth="1"/>
    <col min="8707" max="8707" width="9.28515625" style="32" customWidth="1"/>
    <col min="8708" max="8708" width="18.5703125" style="32" customWidth="1"/>
    <col min="8709" max="8718" width="9.85546875" style="32" customWidth="1"/>
    <col min="8719" max="8960" width="9.140625" style="32"/>
    <col min="8961" max="8961" width="4.140625" style="32" customWidth="1"/>
    <col min="8962" max="8962" width="17.7109375" style="32" customWidth="1"/>
    <col min="8963" max="8963" width="9.28515625" style="32" customWidth="1"/>
    <col min="8964" max="8964" width="18.5703125" style="32" customWidth="1"/>
    <col min="8965" max="8974" width="9.85546875" style="32" customWidth="1"/>
    <col min="8975" max="9216" width="9.140625" style="32"/>
    <col min="9217" max="9217" width="4.140625" style="32" customWidth="1"/>
    <col min="9218" max="9218" width="17.7109375" style="32" customWidth="1"/>
    <col min="9219" max="9219" width="9.28515625" style="32" customWidth="1"/>
    <col min="9220" max="9220" width="18.5703125" style="32" customWidth="1"/>
    <col min="9221" max="9230" width="9.85546875" style="32" customWidth="1"/>
    <col min="9231" max="9472" width="9.140625" style="32"/>
    <col min="9473" max="9473" width="4.140625" style="32" customWidth="1"/>
    <col min="9474" max="9474" width="17.7109375" style="32" customWidth="1"/>
    <col min="9475" max="9475" width="9.28515625" style="32" customWidth="1"/>
    <col min="9476" max="9476" width="18.5703125" style="32" customWidth="1"/>
    <col min="9477" max="9486" width="9.85546875" style="32" customWidth="1"/>
    <col min="9487" max="9728" width="9.140625" style="32"/>
    <col min="9729" max="9729" width="4.140625" style="32" customWidth="1"/>
    <col min="9730" max="9730" width="17.7109375" style="32" customWidth="1"/>
    <col min="9731" max="9731" width="9.28515625" style="32" customWidth="1"/>
    <col min="9732" max="9732" width="18.5703125" style="32" customWidth="1"/>
    <col min="9733" max="9742" width="9.85546875" style="32" customWidth="1"/>
    <col min="9743" max="9984" width="9.140625" style="32"/>
    <col min="9985" max="9985" width="4.140625" style="32" customWidth="1"/>
    <col min="9986" max="9986" width="17.7109375" style="32" customWidth="1"/>
    <col min="9987" max="9987" width="9.28515625" style="32" customWidth="1"/>
    <col min="9988" max="9988" width="18.5703125" style="32" customWidth="1"/>
    <col min="9989" max="9998" width="9.85546875" style="32" customWidth="1"/>
    <col min="9999" max="10240" width="9.140625" style="32"/>
    <col min="10241" max="10241" width="4.140625" style="32" customWidth="1"/>
    <col min="10242" max="10242" width="17.7109375" style="32" customWidth="1"/>
    <col min="10243" max="10243" width="9.28515625" style="32" customWidth="1"/>
    <col min="10244" max="10244" width="18.5703125" style="32" customWidth="1"/>
    <col min="10245" max="10254" width="9.85546875" style="32" customWidth="1"/>
    <col min="10255" max="10496" width="9.140625" style="32"/>
    <col min="10497" max="10497" width="4.140625" style="32" customWidth="1"/>
    <col min="10498" max="10498" width="17.7109375" style="32" customWidth="1"/>
    <col min="10499" max="10499" width="9.28515625" style="32" customWidth="1"/>
    <col min="10500" max="10500" width="18.5703125" style="32" customWidth="1"/>
    <col min="10501" max="10510" width="9.85546875" style="32" customWidth="1"/>
    <col min="10511" max="10752" width="9.140625" style="32"/>
    <col min="10753" max="10753" width="4.140625" style="32" customWidth="1"/>
    <col min="10754" max="10754" width="17.7109375" style="32" customWidth="1"/>
    <col min="10755" max="10755" width="9.28515625" style="32" customWidth="1"/>
    <col min="10756" max="10756" width="18.5703125" style="32" customWidth="1"/>
    <col min="10757" max="10766" width="9.85546875" style="32" customWidth="1"/>
    <col min="10767" max="11008" width="9.140625" style="32"/>
    <col min="11009" max="11009" width="4.140625" style="32" customWidth="1"/>
    <col min="11010" max="11010" width="17.7109375" style="32" customWidth="1"/>
    <col min="11011" max="11011" width="9.28515625" style="32" customWidth="1"/>
    <col min="11012" max="11012" width="18.5703125" style="32" customWidth="1"/>
    <col min="11013" max="11022" width="9.85546875" style="32" customWidth="1"/>
    <col min="11023" max="11264" width="9.140625" style="32"/>
    <col min="11265" max="11265" width="4.140625" style="32" customWidth="1"/>
    <col min="11266" max="11266" width="17.7109375" style="32" customWidth="1"/>
    <col min="11267" max="11267" width="9.28515625" style="32" customWidth="1"/>
    <col min="11268" max="11268" width="18.5703125" style="32" customWidth="1"/>
    <col min="11269" max="11278" width="9.85546875" style="32" customWidth="1"/>
    <col min="11279" max="11520" width="9.140625" style="32"/>
    <col min="11521" max="11521" width="4.140625" style="32" customWidth="1"/>
    <col min="11522" max="11522" width="17.7109375" style="32" customWidth="1"/>
    <col min="11523" max="11523" width="9.28515625" style="32" customWidth="1"/>
    <col min="11524" max="11524" width="18.5703125" style="32" customWidth="1"/>
    <col min="11525" max="11534" width="9.85546875" style="32" customWidth="1"/>
    <col min="11535" max="11776" width="9.140625" style="32"/>
    <col min="11777" max="11777" width="4.140625" style="32" customWidth="1"/>
    <col min="11778" max="11778" width="17.7109375" style="32" customWidth="1"/>
    <col min="11779" max="11779" width="9.28515625" style="32" customWidth="1"/>
    <col min="11780" max="11780" width="18.5703125" style="32" customWidth="1"/>
    <col min="11781" max="11790" width="9.85546875" style="32" customWidth="1"/>
    <col min="11791" max="12032" width="9.140625" style="32"/>
    <col min="12033" max="12033" width="4.140625" style="32" customWidth="1"/>
    <col min="12034" max="12034" width="17.7109375" style="32" customWidth="1"/>
    <col min="12035" max="12035" width="9.28515625" style="32" customWidth="1"/>
    <col min="12036" max="12036" width="18.5703125" style="32" customWidth="1"/>
    <col min="12037" max="12046" width="9.85546875" style="32" customWidth="1"/>
    <col min="12047" max="12288" width="9.140625" style="32"/>
    <col min="12289" max="12289" width="4.140625" style="32" customWidth="1"/>
    <col min="12290" max="12290" width="17.7109375" style="32" customWidth="1"/>
    <col min="12291" max="12291" width="9.28515625" style="32" customWidth="1"/>
    <col min="12292" max="12292" width="18.5703125" style="32" customWidth="1"/>
    <col min="12293" max="12302" width="9.85546875" style="32" customWidth="1"/>
    <col min="12303" max="12544" width="9.140625" style="32"/>
    <col min="12545" max="12545" width="4.140625" style="32" customWidth="1"/>
    <col min="12546" max="12546" width="17.7109375" style="32" customWidth="1"/>
    <col min="12547" max="12547" width="9.28515625" style="32" customWidth="1"/>
    <col min="12548" max="12548" width="18.5703125" style="32" customWidth="1"/>
    <col min="12549" max="12558" width="9.85546875" style="32" customWidth="1"/>
    <col min="12559" max="12800" width="9.140625" style="32"/>
    <col min="12801" max="12801" width="4.140625" style="32" customWidth="1"/>
    <col min="12802" max="12802" width="17.7109375" style="32" customWidth="1"/>
    <col min="12803" max="12803" width="9.28515625" style="32" customWidth="1"/>
    <col min="12804" max="12804" width="18.5703125" style="32" customWidth="1"/>
    <col min="12805" max="12814" width="9.85546875" style="32" customWidth="1"/>
    <col min="12815" max="13056" width="9.140625" style="32"/>
    <col min="13057" max="13057" width="4.140625" style="32" customWidth="1"/>
    <col min="13058" max="13058" width="17.7109375" style="32" customWidth="1"/>
    <col min="13059" max="13059" width="9.28515625" style="32" customWidth="1"/>
    <col min="13060" max="13060" width="18.5703125" style="32" customWidth="1"/>
    <col min="13061" max="13070" width="9.85546875" style="32" customWidth="1"/>
    <col min="13071" max="13312" width="9.140625" style="32"/>
    <col min="13313" max="13313" width="4.140625" style="32" customWidth="1"/>
    <col min="13314" max="13314" width="17.7109375" style="32" customWidth="1"/>
    <col min="13315" max="13315" width="9.28515625" style="32" customWidth="1"/>
    <col min="13316" max="13316" width="18.5703125" style="32" customWidth="1"/>
    <col min="13317" max="13326" width="9.85546875" style="32" customWidth="1"/>
    <col min="13327" max="13568" width="9.140625" style="32"/>
    <col min="13569" max="13569" width="4.140625" style="32" customWidth="1"/>
    <col min="13570" max="13570" width="17.7109375" style="32" customWidth="1"/>
    <col min="13571" max="13571" width="9.28515625" style="32" customWidth="1"/>
    <col min="13572" max="13572" width="18.5703125" style="32" customWidth="1"/>
    <col min="13573" max="13582" width="9.85546875" style="32" customWidth="1"/>
    <col min="13583" max="13824" width="9.140625" style="32"/>
    <col min="13825" max="13825" width="4.140625" style="32" customWidth="1"/>
    <col min="13826" max="13826" width="17.7109375" style="32" customWidth="1"/>
    <col min="13827" max="13827" width="9.28515625" style="32" customWidth="1"/>
    <col min="13828" max="13828" width="18.5703125" style="32" customWidth="1"/>
    <col min="13829" max="13838" width="9.85546875" style="32" customWidth="1"/>
    <col min="13839" max="14080" width="9.140625" style="32"/>
    <col min="14081" max="14081" width="4.140625" style="32" customWidth="1"/>
    <col min="14082" max="14082" width="17.7109375" style="32" customWidth="1"/>
    <col min="14083" max="14083" width="9.28515625" style="32" customWidth="1"/>
    <col min="14084" max="14084" width="18.5703125" style="32" customWidth="1"/>
    <col min="14085" max="14094" width="9.85546875" style="32" customWidth="1"/>
    <col min="14095" max="14336" width="9.140625" style="32"/>
    <col min="14337" max="14337" width="4.140625" style="32" customWidth="1"/>
    <col min="14338" max="14338" width="17.7109375" style="32" customWidth="1"/>
    <col min="14339" max="14339" width="9.28515625" style="32" customWidth="1"/>
    <col min="14340" max="14340" width="18.5703125" style="32" customWidth="1"/>
    <col min="14341" max="14350" width="9.85546875" style="32" customWidth="1"/>
    <col min="14351" max="14592" width="9.140625" style="32"/>
    <col min="14593" max="14593" width="4.140625" style="32" customWidth="1"/>
    <col min="14594" max="14594" width="17.7109375" style="32" customWidth="1"/>
    <col min="14595" max="14595" width="9.28515625" style="32" customWidth="1"/>
    <col min="14596" max="14596" width="18.5703125" style="32" customWidth="1"/>
    <col min="14597" max="14606" width="9.85546875" style="32" customWidth="1"/>
    <col min="14607" max="14848" width="9.140625" style="32"/>
    <col min="14849" max="14849" width="4.140625" style="32" customWidth="1"/>
    <col min="14850" max="14850" width="17.7109375" style="32" customWidth="1"/>
    <col min="14851" max="14851" width="9.28515625" style="32" customWidth="1"/>
    <col min="14852" max="14852" width="18.5703125" style="32" customWidth="1"/>
    <col min="14853" max="14862" width="9.85546875" style="32" customWidth="1"/>
    <col min="14863" max="15104" width="9.140625" style="32"/>
    <col min="15105" max="15105" width="4.140625" style="32" customWidth="1"/>
    <col min="15106" max="15106" width="17.7109375" style="32" customWidth="1"/>
    <col min="15107" max="15107" width="9.28515625" style="32" customWidth="1"/>
    <col min="15108" max="15108" width="18.5703125" style="32" customWidth="1"/>
    <col min="15109" max="15118" width="9.85546875" style="32" customWidth="1"/>
    <col min="15119" max="15360" width="9.140625" style="32"/>
    <col min="15361" max="15361" width="4.140625" style="32" customWidth="1"/>
    <col min="15362" max="15362" width="17.7109375" style="32" customWidth="1"/>
    <col min="15363" max="15363" width="9.28515625" style="32" customWidth="1"/>
    <col min="15364" max="15364" width="18.5703125" style="32" customWidth="1"/>
    <col min="15365" max="15374" width="9.85546875" style="32" customWidth="1"/>
    <col min="15375" max="15616" width="9.140625" style="32"/>
    <col min="15617" max="15617" width="4.140625" style="32" customWidth="1"/>
    <col min="15618" max="15618" width="17.7109375" style="32" customWidth="1"/>
    <col min="15619" max="15619" width="9.28515625" style="32" customWidth="1"/>
    <col min="15620" max="15620" width="18.5703125" style="32" customWidth="1"/>
    <col min="15621" max="15630" width="9.85546875" style="32" customWidth="1"/>
    <col min="15631" max="15872" width="9.140625" style="32"/>
    <col min="15873" max="15873" width="4.140625" style="32" customWidth="1"/>
    <col min="15874" max="15874" width="17.7109375" style="32" customWidth="1"/>
    <col min="15875" max="15875" width="9.28515625" style="32" customWidth="1"/>
    <col min="15876" max="15876" width="18.5703125" style="32" customWidth="1"/>
    <col min="15877" max="15886" width="9.85546875" style="32" customWidth="1"/>
    <col min="15887" max="16128" width="9.140625" style="32"/>
    <col min="16129" max="16129" width="4.140625" style="32" customWidth="1"/>
    <col min="16130" max="16130" width="17.7109375" style="32" customWidth="1"/>
    <col min="16131" max="16131" width="9.28515625" style="32" customWidth="1"/>
    <col min="16132" max="16132" width="18.5703125" style="32" customWidth="1"/>
    <col min="16133" max="16142" width="9.85546875" style="32" customWidth="1"/>
    <col min="16143" max="16384" width="9.140625" style="32"/>
  </cols>
  <sheetData>
    <row r="1" spans="1:15" ht="128.25" customHeight="1" x14ac:dyDescent="0.3">
      <c r="A1" s="48"/>
      <c r="B1" s="49"/>
      <c r="C1" s="49"/>
      <c r="D1" s="49"/>
      <c r="E1" s="49"/>
      <c r="G1" s="58"/>
      <c r="H1" s="58"/>
      <c r="I1" s="58"/>
      <c r="J1" s="58"/>
      <c r="K1" s="79" t="s">
        <v>77</v>
      </c>
      <c r="L1" s="79"/>
      <c r="M1" s="79"/>
      <c r="N1" s="79"/>
    </row>
    <row r="2" spans="1:15" ht="60" customHeight="1" x14ac:dyDescent="0.25">
      <c r="A2" s="82" t="s">
        <v>76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</row>
    <row r="3" spans="1:15" ht="18.75" x14ac:dyDescent="0.25">
      <c r="A3" s="83" t="s">
        <v>0</v>
      </c>
      <c r="B3" s="80" t="s">
        <v>55</v>
      </c>
      <c r="C3" s="86" t="s">
        <v>8</v>
      </c>
      <c r="D3" s="87" t="s">
        <v>13</v>
      </c>
      <c r="E3" s="80" t="s">
        <v>56</v>
      </c>
      <c r="F3" s="80"/>
      <c r="G3" s="80"/>
      <c r="H3" s="80"/>
      <c r="I3" s="80"/>
      <c r="J3" s="80" t="s">
        <v>15</v>
      </c>
      <c r="K3" s="80"/>
      <c r="L3" s="80"/>
      <c r="M3" s="80"/>
      <c r="N3" s="80"/>
    </row>
    <row r="4" spans="1:15" ht="56.25" x14ac:dyDescent="0.25">
      <c r="A4" s="84"/>
      <c r="B4" s="80"/>
      <c r="C4" s="86"/>
      <c r="D4" s="88"/>
      <c r="E4" s="43" t="s">
        <v>57</v>
      </c>
      <c r="F4" s="43" t="s">
        <v>58</v>
      </c>
      <c r="G4" s="43" t="s">
        <v>59</v>
      </c>
      <c r="H4" s="43" t="s">
        <v>61</v>
      </c>
      <c r="I4" s="43" t="s">
        <v>11</v>
      </c>
      <c r="J4" s="43" t="s">
        <v>57</v>
      </c>
      <c r="K4" s="43" t="s">
        <v>58</v>
      </c>
      <c r="L4" s="43" t="s">
        <v>59</v>
      </c>
      <c r="M4" s="43" t="s">
        <v>62</v>
      </c>
      <c r="N4" s="43" t="s">
        <v>11</v>
      </c>
    </row>
    <row r="5" spans="1:15" ht="18.75" x14ac:dyDescent="0.25">
      <c r="A5" s="85"/>
      <c r="B5" s="80"/>
      <c r="C5" s="44" t="s">
        <v>53</v>
      </c>
      <c r="D5" s="43" t="s">
        <v>14</v>
      </c>
      <c r="E5" s="43" t="s">
        <v>52</v>
      </c>
      <c r="F5" s="43" t="s">
        <v>52</v>
      </c>
      <c r="G5" s="43" t="s">
        <v>52</v>
      </c>
      <c r="H5" s="43" t="s">
        <v>52</v>
      </c>
      <c r="I5" s="43" t="s">
        <v>52</v>
      </c>
      <c r="J5" s="43" t="s">
        <v>16</v>
      </c>
      <c r="K5" s="43" t="s">
        <v>16</v>
      </c>
      <c r="L5" s="43" t="s">
        <v>16</v>
      </c>
      <c r="M5" s="43" t="s">
        <v>16</v>
      </c>
      <c r="N5" s="43" t="s">
        <v>16</v>
      </c>
    </row>
    <row r="6" spans="1:15" ht="18.75" x14ac:dyDescent="0.25">
      <c r="A6" s="43">
        <v>1</v>
      </c>
      <c r="B6" s="43">
        <v>2</v>
      </c>
      <c r="C6" s="43">
        <v>3</v>
      </c>
      <c r="D6" s="43">
        <v>4</v>
      </c>
      <c r="E6" s="43">
        <v>5</v>
      </c>
      <c r="F6" s="43">
        <v>6</v>
      </c>
      <c r="G6" s="43">
        <v>7</v>
      </c>
      <c r="H6" s="43">
        <v>8</v>
      </c>
      <c r="I6" s="43">
        <v>9</v>
      </c>
      <c r="J6" s="43">
        <v>10</v>
      </c>
      <c r="K6" s="43">
        <v>11</v>
      </c>
      <c r="L6" s="43">
        <v>12</v>
      </c>
      <c r="M6" s="43">
        <v>13</v>
      </c>
      <c r="N6" s="43">
        <v>14</v>
      </c>
    </row>
    <row r="7" spans="1:15" s="52" customFormat="1" ht="18.75" x14ac:dyDescent="0.25">
      <c r="A7" s="50"/>
      <c r="B7" s="81" t="s">
        <v>63</v>
      </c>
      <c r="C7" s="81"/>
      <c r="D7" s="50"/>
      <c r="E7" s="50"/>
      <c r="F7" s="50"/>
      <c r="G7" s="50"/>
      <c r="H7" s="50">
        <v>7</v>
      </c>
      <c r="I7" s="50">
        <v>7</v>
      </c>
      <c r="J7" s="50"/>
      <c r="K7" s="50"/>
      <c r="L7" s="50"/>
      <c r="M7" s="51">
        <f>SUM(M8:M14)</f>
        <v>12784853</v>
      </c>
      <c r="N7" s="51">
        <f>SUM(N8:N14)</f>
        <v>12784853</v>
      </c>
    </row>
    <row r="8" spans="1:15" s="56" customFormat="1" ht="18.75" x14ac:dyDescent="0.3">
      <c r="A8" s="53">
        <v>1</v>
      </c>
      <c r="B8" s="45" t="s">
        <v>65</v>
      </c>
      <c r="C8" s="46">
        <f>1318.85+190.3</f>
        <v>1509.1499999999999</v>
      </c>
      <c r="D8" s="46">
        <v>44</v>
      </c>
      <c r="E8" s="53"/>
      <c r="F8" s="53"/>
      <c r="G8" s="53"/>
      <c r="H8" s="54">
        <v>1</v>
      </c>
      <c r="I8" s="54">
        <v>1</v>
      </c>
      <c r="J8" s="53"/>
      <c r="K8" s="53"/>
      <c r="L8" s="53"/>
      <c r="M8" s="55">
        <v>2912310</v>
      </c>
      <c r="N8" s="55">
        <v>2912310</v>
      </c>
    </row>
    <row r="9" spans="1:15" s="56" customFormat="1" ht="24" customHeight="1" x14ac:dyDescent="0.3">
      <c r="A9" s="53">
        <v>2</v>
      </c>
      <c r="B9" s="59" t="s">
        <v>64</v>
      </c>
      <c r="C9" s="46">
        <f>305.4+23.5</f>
        <v>328.9</v>
      </c>
      <c r="D9" s="46">
        <f>8*3</f>
        <v>24</v>
      </c>
      <c r="E9" s="53"/>
      <c r="F9" s="53"/>
      <c r="G9" s="53"/>
      <c r="H9" s="54">
        <v>1</v>
      </c>
      <c r="I9" s="54">
        <v>1</v>
      </c>
      <c r="J9" s="53"/>
      <c r="K9" s="53"/>
      <c r="L9" s="53"/>
      <c r="M9" s="55">
        <v>610665</v>
      </c>
      <c r="N9" s="55">
        <v>610665</v>
      </c>
    </row>
    <row r="10" spans="1:15" s="56" customFormat="1" ht="18.75" x14ac:dyDescent="0.3">
      <c r="A10" s="53">
        <v>3</v>
      </c>
      <c r="B10" s="47" t="s">
        <v>66</v>
      </c>
      <c r="C10" s="46">
        <v>2862.4</v>
      </c>
      <c r="D10" s="46">
        <f>55*3</f>
        <v>165</v>
      </c>
      <c r="E10" s="53"/>
      <c r="F10" s="53"/>
      <c r="G10" s="53"/>
      <c r="H10" s="54">
        <v>1</v>
      </c>
      <c r="I10" s="54">
        <v>1</v>
      </c>
      <c r="J10" s="53"/>
      <c r="K10" s="53"/>
      <c r="L10" s="53"/>
      <c r="M10" s="55">
        <v>870110</v>
      </c>
      <c r="N10" s="55">
        <v>870110</v>
      </c>
    </row>
    <row r="11" spans="1:15" s="56" customFormat="1" ht="18.75" x14ac:dyDescent="0.3">
      <c r="A11" s="53">
        <v>4</v>
      </c>
      <c r="B11" s="47" t="s">
        <v>67</v>
      </c>
      <c r="C11" s="46">
        <f>1909.1+688.6+81.6</f>
        <v>2679.2999999999997</v>
      </c>
      <c r="D11" s="46">
        <f>46*3</f>
        <v>138</v>
      </c>
      <c r="E11" s="53"/>
      <c r="F11" s="53"/>
      <c r="G11" s="53"/>
      <c r="H11" s="54">
        <v>1</v>
      </c>
      <c r="I11" s="54">
        <v>1</v>
      </c>
      <c r="J11" s="53"/>
      <c r="K11" s="53"/>
      <c r="L11" s="53"/>
      <c r="M11" s="55">
        <v>3101729</v>
      </c>
      <c r="N11" s="55">
        <v>3101729</v>
      </c>
    </row>
    <row r="12" spans="1:15" s="56" customFormat="1" ht="18.75" x14ac:dyDescent="0.3">
      <c r="A12" s="53">
        <v>5</v>
      </c>
      <c r="B12" s="47" t="s">
        <v>68</v>
      </c>
      <c r="C12" s="46">
        <v>7437.03</v>
      </c>
      <c r="D12" s="46">
        <f>116*3</f>
        <v>348</v>
      </c>
      <c r="E12" s="53"/>
      <c r="F12" s="53"/>
      <c r="G12" s="53"/>
      <c r="H12" s="54">
        <v>1</v>
      </c>
      <c r="I12" s="54">
        <v>1</v>
      </c>
      <c r="J12" s="53"/>
      <c r="K12" s="53"/>
      <c r="L12" s="53"/>
      <c r="M12" s="55">
        <v>4006217</v>
      </c>
      <c r="N12" s="55">
        <v>4006217</v>
      </c>
    </row>
    <row r="13" spans="1:15" s="56" customFormat="1" ht="18.75" x14ac:dyDescent="0.3">
      <c r="A13" s="53">
        <v>6</v>
      </c>
      <c r="B13" s="47" t="s">
        <v>69</v>
      </c>
      <c r="C13" s="46">
        <v>841.4</v>
      </c>
      <c r="D13" s="46">
        <f>12*3</f>
        <v>36</v>
      </c>
      <c r="E13" s="53"/>
      <c r="F13" s="53"/>
      <c r="G13" s="53"/>
      <c r="H13" s="54">
        <v>1</v>
      </c>
      <c r="I13" s="54">
        <v>1</v>
      </c>
      <c r="J13" s="53"/>
      <c r="K13" s="53"/>
      <c r="L13" s="53"/>
      <c r="M13" s="63">
        <v>580149</v>
      </c>
      <c r="N13" s="63">
        <v>580149</v>
      </c>
    </row>
    <row r="14" spans="1:15" s="56" customFormat="1" ht="18.75" x14ac:dyDescent="0.3">
      <c r="A14" s="53">
        <v>7</v>
      </c>
      <c r="B14" s="47" t="s">
        <v>70</v>
      </c>
      <c r="C14" s="46">
        <v>4261.83</v>
      </c>
      <c r="D14" s="46">
        <f>68*3</f>
        <v>204</v>
      </c>
      <c r="E14" s="53"/>
      <c r="F14" s="53"/>
      <c r="G14" s="53"/>
      <c r="H14" s="54">
        <v>1</v>
      </c>
      <c r="I14" s="54">
        <v>1</v>
      </c>
      <c r="J14" s="53"/>
      <c r="K14" s="53"/>
      <c r="L14" s="53"/>
      <c r="M14" s="55">
        <v>703673</v>
      </c>
      <c r="N14" s="55">
        <v>703673</v>
      </c>
    </row>
    <row r="15" spans="1:15" ht="18.75" x14ac:dyDescent="0.3">
      <c r="A15" s="49"/>
      <c r="B15" s="49"/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32" t="s">
        <v>71</v>
      </c>
    </row>
    <row r="16" spans="1:15" ht="18.75" x14ac:dyDescent="0.3">
      <c r="A16" s="49"/>
      <c r="B16" s="57"/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57"/>
      <c r="N16" s="49"/>
    </row>
  </sheetData>
  <mergeCells count="9">
    <mergeCell ref="K1:N1"/>
    <mergeCell ref="J3:N3"/>
    <mergeCell ref="B7:C7"/>
    <mergeCell ref="A2:N2"/>
    <mergeCell ref="A3:A5"/>
    <mergeCell ref="B3:B5"/>
    <mergeCell ref="C3:C4"/>
    <mergeCell ref="D3:D4"/>
    <mergeCell ref="E3:I3"/>
  </mergeCells>
  <printOptions horizontalCentered="1"/>
  <pageMargins left="0" right="0" top="0.74803149606299213" bottom="0.35433070866141736" header="0.31496062992125984" footer="0.31496062992125984"/>
  <pageSetup paperSize="9" scale="54" orientation="landscape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Приложение 2</vt:lpstr>
      <vt:lpstr>приложение 3 реестр</vt:lpstr>
      <vt:lpstr>приложение 4</vt:lpstr>
      <vt:lpstr>'Приложение 2'!Заголовки_для_печати</vt:lpstr>
      <vt:lpstr>'приложение 3 реестр'!Заголовки_для_печати</vt:lpstr>
      <vt:lpstr>'Приложение 2'!Область_печати</vt:lpstr>
      <vt:lpstr>'приложение 3 реестр'!Область_печати</vt:lpstr>
      <vt:lpstr>'приложение 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 Игорь Владимирович</dc:creator>
  <cp:lastModifiedBy>Маливачук</cp:lastModifiedBy>
  <cp:lastPrinted>2015-12-23T12:43:15Z</cp:lastPrinted>
  <dcterms:created xsi:type="dcterms:W3CDTF">2014-08-05T05:04:11Z</dcterms:created>
  <dcterms:modified xsi:type="dcterms:W3CDTF">2015-12-23T12:44:02Z</dcterms:modified>
</cp:coreProperties>
</file>