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codeName="ЭтаКнига" defaultThemeVersion="124226"/>
  <bookViews>
    <workbookView xWindow="480" yWindow="960" windowWidth="19320" windowHeight="8430"/>
  </bookViews>
  <sheets>
    <sheet name="Перечень" sheetId="1" r:id="rId1"/>
  </sheets>
  <definedNames>
    <definedName name="_xlnm._FilterDatabase" localSheetId="0" hidden="1">Перечень!$A$4:$L$19</definedName>
  </definedNames>
  <calcPr calcId="144525"/>
</workbook>
</file>

<file path=xl/calcChain.xml><?xml version="1.0" encoding="utf-8"?>
<calcChain xmlns="http://schemas.openxmlformats.org/spreadsheetml/2006/main">
  <c r="G27" i="1" l="1"/>
  <c r="G18" i="1"/>
  <c r="G19" i="1"/>
  <c r="G20" i="1" l="1"/>
  <c r="K7" i="1" l="1"/>
  <c r="G7" i="1" s="1"/>
  <c r="G8" i="1" l="1"/>
  <c r="G24" i="1" l="1"/>
  <c r="G25" i="1"/>
  <c r="G26" i="1"/>
  <c r="G28" i="1"/>
  <c r="G23" i="1" l="1"/>
  <c r="H22" i="1" l="1"/>
  <c r="G21" i="1" l="1"/>
  <c r="L14" i="1" l="1"/>
  <c r="G9" i="1" l="1"/>
  <c r="G10" i="1"/>
  <c r="G11" i="1"/>
  <c r="G12" i="1"/>
  <c r="G13" i="1"/>
  <c r="G14" i="1"/>
  <c r="G15" i="1"/>
  <c r="G16" i="1"/>
  <c r="G17" i="1"/>
</calcChain>
</file>

<file path=xl/sharedStrings.xml><?xml version="1.0" encoding="utf-8"?>
<sst xmlns="http://schemas.openxmlformats.org/spreadsheetml/2006/main" count="141" uniqueCount="81">
  <si>
    <t>№</t>
  </si>
  <si>
    <t>МО</t>
  </si>
  <si>
    <t>Наименование проекта</t>
  </si>
  <si>
    <t>Всего</t>
  </si>
  <si>
    <t>РБ</t>
  </si>
  <si>
    <t>МБ</t>
  </si>
  <si>
    <t>МР/ГО</t>
  </si>
  <si>
    <t>ГП/СП</t>
  </si>
  <si>
    <t>Денежный вклад населения</t>
  </si>
  <si>
    <t>Денежный вклад юридических лиц, индивидуальных предпринимателей</t>
  </si>
  <si>
    <t>Бюджет народного проекта, тыс.руб.</t>
  </si>
  <si>
    <t>Исполнитель (ОИВ РК)</t>
  </si>
  <si>
    <t>Перечень работ в рамках реализации народного проекта</t>
  </si>
  <si>
    <t>ГП Кожва</t>
  </si>
  <si>
    <t xml:space="preserve"> МР Печора</t>
  </si>
  <si>
    <t>МР Печора</t>
  </si>
  <si>
    <t>ГП Печора</t>
  </si>
  <si>
    <t>СП Озерный</t>
  </si>
  <si>
    <t>СП Каджером</t>
  </si>
  <si>
    <t>Министерство энергетики, жилищно-коммунального хозяйства и тарифов Республики Коми (благоустройство)</t>
  </si>
  <si>
    <t>Министерство культуры, туризма и архивного дела Республики Коми</t>
  </si>
  <si>
    <t>Министерство национальной политики Республики Коми</t>
  </si>
  <si>
    <t>Министерство физической культуры и спорта Республики Коми</t>
  </si>
  <si>
    <t>ГП Путеец</t>
  </si>
  <si>
    <t>Министерство экономики Республики Коми</t>
  </si>
  <si>
    <t>Связь поколений</t>
  </si>
  <si>
    <t>внебюджетные средства учр-я</t>
  </si>
  <si>
    <t>Ремонт крыльца (терраса № 1) здания МБУ «МКО «Меридиан» г. Печора</t>
  </si>
  <si>
    <t xml:space="preserve">Развитие этнокультурной инфраструктуры в МАУ «Этнокультурный парк «Бызовая» </t>
  </si>
  <si>
    <t>Ремонт в помещении библиотеки № 16, единственном учреждении культуры поселка Луговой</t>
  </si>
  <si>
    <t>Благоустройство дворовой территории Пионерская дом 39 (Детская площадка)</t>
  </si>
  <si>
    <t>Обустройство пешеходной зоны через пойму р. Каджеромка</t>
  </si>
  <si>
    <t>Замена окон в группах МАДОУ "Детский сад №16"</t>
  </si>
  <si>
    <t>Министерство образования, науки и молодежной политики Республики</t>
  </si>
  <si>
    <t>Демонтаж старых окон и монтаж новых пластиковых окон</t>
  </si>
  <si>
    <t>Ремонт актового зала МОУ "СОШ №3" г.Печора</t>
  </si>
  <si>
    <t>Ремонт фасада МАДОУ "Детский сад №4"</t>
  </si>
  <si>
    <t>Благоустройство территории МАДОУ «Детский сад № 35 компенсирующего вида» г. Печора</t>
  </si>
  <si>
    <t xml:space="preserve">Установка: Игровая площадка "Машина игровая";
Игровой домик беседка;
Детская песочница трансформер с крышкой и лавочками;
Ограждение детской площадки Палитра для улицы; 
Скамья 15 скамья детская для детского сада уличная;
Оборудование для детской площадки Столик детский
</t>
  </si>
  <si>
    <t>В  профессию - со школьной скамьи!</t>
  </si>
  <si>
    <t>СП Приуральское</t>
  </si>
  <si>
    <t>Строительство водозаборной скважины в деревне Аранец</t>
  </si>
  <si>
    <t>Обустройство остановочного комплекса в деревне Медвежская по улице Молодёжной</t>
  </si>
  <si>
    <t xml:space="preserve">Обустройство спортивной площадки, расположенной вблизи Дома Культуры пст Красный Яг по адресу: 
Республика Коми, г. Печора, п.Красный Яг, ул. Свободы д.7
</t>
  </si>
  <si>
    <t xml:space="preserve">Уличный​ ​тренажер:
“Жим от груди”
“Жим​ ​ногами”
“Гребля”
“Тяга​ ​верхняя”
“Маятник”
​“Шаговый”
Теневой​ ​навес​ ​на​ ​раме на​ ​6 ​тренажеров
</t>
  </si>
  <si>
    <t>Благоустройство кладбища пгт. Кожва</t>
  </si>
  <si>
    <t>Обустройство контейнерных площадок в населенных пунктах городского поселения «Кожва» (пст. Набережный, дер. Усть – Кожва, с. Соколово)</t>
  </si>
  <si>
    <t>Обустройство контейнерных площадок в населенрных пунктах городского поселения "Кожва" (пст. Набережный, дер. Усть-Кожва, с. Соколово) - 11 шт.</t>
  </si>
  <si>
    <t>Молодежный фестиваль: Наша гордость - Усть-Кожва</t>
  </si>
  <si>
    <t>Ремонт крылец, отмостки, цоколя здания МОУ «СОШ» пгт. Кожва</t>
  </si>
  <si>
    <t xml:space="preserve">Ремонт бетонных ступеней
Заделка выбоин в полах цементных
Устройство цементных стяжек
Окраска фасадов
Ремонт отмостки бетонной 
Ремонт штукатурки гладких фасадов
</t>
  </si>
  <si>
    <t>Перечень народных проектов, планируемых к реализации в 2020 году на территории МО МР «Печора»</t>
  </si>
  <si>
    <t>Ремонт выставочного зала «Основные занятия населения Печорского края: рыболовство, охота, 
оленеводство»</t>
  </si>
  <si>
    <t>демонтаж конструкций старой пешеходной зоны;
проведение очистки территории после демонтирования конструкций старой пешеходной зоны (с привлечением населения с помощью ручного инвентаря, спецтехники) погрузка мусора;
установка металлических столбов с погружением в бетонное основание (опорная часть);
монтаж эстакад одноярусных;
устройство настила;
сборка элементов ограждений;
монтаж ограждений;
отделочные работы (окраска, огрунтовка)</t>
  </si>
  <si>
    <t xml:space="preserve">ПИКМ: Устройство покрытий из линолеума
Устройство плинтусов
Демонтаж-монтаж электропроводки
Ремонт штукатурки стен
Переустановка светильников с люминисцентными лампами, замена выключателей и т.д.
</t>
  </si>
  <si>
    <t xml:space="preserve">Ремонт кирпичной кладки стен, 
Демонтаж балок над балясинами, 
Укладка балок по столбикам, 
Устройство стяжек цементных  под балясины, 
Демонтаж/Установка цементных балясин круглых гладких и орнаментированных, бутылочных или с перехватом без орнамента, 
Ремонт штукатурки гладких фасадов по камню и бетону, 
Устройство покрытий бетонных, Ремонт ступеней бетонных  и т.д.
</t>
  </si>
  <si>
    <t>укладка блоков и плит ленточных фундаментов, устройство стен из клееного бруса, устройство кровли и обрешетки, установка оконных блоков и проемов, подшивка потолков вагонкой, устройство перекрытий с укладкой балок, устройство покрытий дощатых, сборка крыльца, ступень деревянная, установка выключателей и светильников, покраска избушки и т.д.</t>
  </si>
  <si>
    <t>Демонтаж дверных коробок
Разборка деревянных заполнений
Разборка облицовки стен
Снятие обоев, разборка покрытий полов
Разборка плинтусов
Установка блоков в наружных и внутренних проемах
Улучшенная окраска масляными составами по дереву
Устройство покрытий из линолеума
Устройство плинтусов
Устройство стяжек, Устройство покрытий на растворе из сухой смеси
Штукатурка поверхностей оконных и дверных откосов
Сплошное вырывание штукатурки внутри здания, Гладкая облицовка стен,
Оклейка обоями, Окраска полдивинилацетатными водоэмульсионными составами и т.д.</t>
  </si>
  <si>
    <t>Установка: Детский игровой комплекс, качалка-балансир, качалка на пружине "Кабриолет", качалка на пружине "Бабочка", качели на металлических стойках, песочница, урна, скамья.</t>
  </si>
  <si>
    <t xml:space="preserve">Замена окон, приобретение оборудования:     Ноутбук, проектор, интерактивная доска, МФУ, водонагреватель, колонки 
Влажный препарат "Внутреннее строение лягушки"
Коллекция "Палеонтологическая", "Приспособление изменений в конечностях насекомых",  т.д.
Видеоокуляр с программным обеспечением к микроскопу "Микромед"
Микроскоп Микромед С-13 школьный
Прибор для обнаружения дыхательного газообмена у растений (ПДГ)
Модель-аппликация "Перекрест хромосом", "Неполное доминирование и взаимодействие генов", "Моногибридное скрещивание", "Дигибридное скрещивание"
Барельефная модель "Сердце человека"
Модель "Глаз" лабораторная, "Строение клеточной оболочки", "Цветок василька",  и т.д.
Стенд "Эволюция органического мира" и "Уровни организации живого"
Портреты биологов 26 шт А3
Прибор для демонстрации водных свойств почвы
прибор для измерения артериального давления
Модель "Торс человека 70 см"
Модель "Строение клеточной оболочки"
стенд школьного лесничества
</t>
  </si>
  <si>
    <t>Устройство подстилающих и выравнивающих слоев оснований площадки размером 12х12 метров песком для разворота автобусов и площадки для установки остановочного комплекса.
Выравнивание участка, уплотнение основания.
Устройство покрытия из щебня толщиной 15 см.
Разметка участка для установки остановочного комплекса. Изготовление остановочного комплекса. Доставка и Установка остановочного комплекса</t>
  </si>
  <si>
    <t xml:space="preserve">Устройство деревянного забора и Обустройство контейнерной площадки </t>
  </si>
  <si>
    <r>
      <rPr>
        <b/>
        <sz val="14"/>
        <color indexed="8"/>
        <rFont val="Times New Roman"/>
        <family val="1"/>
        <charset val="204"/>
      </rPr>
      <t>Проектом предусмотрено безвозмездное материально-техническое участие граждан в виде пошива Коми костюмов сказочных героев в количестве 3 штук</t>
    </r>
    <r>
      <rPr>
        <sz val="14"/>
        <color indexed="8"/>
        <rFont val="Times New Roman"/>
        <family val="1"/>
        <charset val="204"/>
      </rPr>
      <t xml:space="preserve">
Приобретение баннеров 3*4
Музыкальное акустическое оборудование
Двухканальная радиосистема с двумя ручными передатчиками 
Сцена сборно-разборная 3*4
</t>
    </r>
  </si>
  <si>
    <t>Приобретение хлебопекарного оборудования ИП Родинцев В.Ф. для обеспечения населения труднодуступных и малочисленных населенных пунктов с.Приуральское, д. Даниловка хлебом и хлебобулочными изделиями</t>
  </si>
  <si>
    <t xml:space="preserve">Демонтаж дверных коробок в каменных стенах с отбивкой штукатурки в откосах, сплошное выравнивание внутренних поверхностей (однослойное оштукатуривание) из сухих растворных смесей, окраска поливинилацетными водоэмульсионными составами улучшенная по штукатурке стен, устройство оснований полов из фанеры в один слой, устройство покрытий из линолеума идр
Снятие дверных полотен
Установка противопожарных дверей двупольных/однопольных глухих
Ремонт штукатурки откосов внутри здания по камню и бетону цементно-известковым раствором прямолинейных; Окрашивание водоэмульсионными составами поверхностей потолков; Ремонт штукатурки потолков по камню известковым раствором; Отделка стен внутри помещений мелкозернистыми декоративными покрытиями; Штукатурка полимерная декоративная;
Разборка плинтусов деревянных и из пластмассовых материалов
Устройство оснований полов из фанеры, Устройство покрытий из линолеума на клее, Устройство плинтусов поливинилхлоридных на винтах самонарезающих и т.д. Ремонт сцены актового зала, отбивка штукатурки с поверхностей стен и потолков,
</t>
  </si>
  <si>
    <t xml:space="preserve">Заделка швов и Ремонт фасада здания, наружная облицовка поверхности стен в горизонтальном исполнении по металлическому каркасу (с его устройством) металлосайдингом с пароизоляционным слоем из пленки и др. </t>
  </si>
  <si>
    <t>Министерство энергетики, жилищно-коммунального хозяйства и тарифов Республики Коми (ХВС)</t>
  </si>
  <si>
    <t>Пароконвектомат - 2 шт, машина тестомесильная - 1 шт, противни для пароконвектомата - 30 шт.</t>
  </si>
  <si>
    <t>Ремонт помещения  МБУ ДО "Досуг" и воспроизведение старинной усть-цилемской избы (прямоугольный сруб со стенами из горизонтальных бревенчатых венцов-рядов).                                                                                        1. Ремонт кабинета - 218 934 руб.
2. Приобретение мебели (шкаф – купе) 62 535 руб.
3. Приобретение оборудования (витрины, стенды, стеллажи) 62 650 руб.
4. Воспроизведение избы (изготовление  печи, приобретение лавок, люльки и др.) 281 231 руб.</t>
  </si>
  <si>
    <t>Благоустройство  территории кладбища с.Соколово</t>
  </si>
  <si>
    <t>Обустройство спортивной площадки, расположенной вблизи площади Победы г. Печора</t>
  </si>
  <si>
    <t>количество подписей в поддержку проекта</t>
  </si>
  <si>
    <t xml:space="preserve">устройство резинового покрытия. 
установка 3D ограждения.                        
уамена баскетбольных стоек (стойка,щит,кольцо)
</t>
  </si>
  <si>
    <t>"</t>
  </si>
  <si>
    <t xml:space="preserve">Выполнение работ по бурению разведочно-поисковой скважины на подземные воды:
установка эксплуатационной колонны
установка дополнительной обсадки
монтаж фильтра
откачка до визуально чистой воды
</t>
  </si>
  <si>
    <t>"Приложение
к распоряжению администрации МР "Печора"
от "25" апреля 2018 г. № 490 - р</t>
  </si>
  <si>
    <t>ГТО – путь к здоровью нации</t>
  </si>
  <si>
    <t xml:space="preserve">Благоустройство пришкольной территории: Секция из четырех перекладин квадрат 
Секция из четырех средних перекладин 
Перекладина двойная низкая
Мишень 
Скамья для наклонов 
Скамья для пресса прямая
Рукоход
Дорожка для прыжков в длину с места
</t>
  </si>
  <si>
    <t>Обустройство детской спортивной площадки в с. Соколово</t>
  </si>
  <si>
    <t xml:space="preserve">Ворота для мини футбола с сеткой
Волейбольные стойки с сеткой
Тренажер эллиптический
Тренажер лыжи двойные                          Тренажер Жим ногами
Спортивный комплекс                                Установка оборудования
Приобретение и установка ограждения
</t>
  </si>
  <si>
    <t>Приложение
к распоряжению администрации МР "Печора"
от " 11 " ноября 2019 г. № 1460 - р</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</si>
</sst>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
    <numFmt numFmtId="165" formatCode="0.0"/>
    <numFmt numFmtId="166" formatCode="#,##0.000"/>
  </numFmts>
  <fonts count="17" x14ac:knownFonts="1">
    <font>
      <sz val="11"/>
      <color theme="1"/>
      <name val="Calibri"/>
      <family val="2"/>
      <charset val="204"/>
      <scheme val="minor"/>
    </font>
    <font>
      <sz val="16"/>
      <color indexed="8"/>
      <name val="Times New Roman"/>
      <family val="1"/>
      <charset val="204"/>
    </font>
    <font>
      <sz val="12"/>
      <color indexed="8"/>
      <name val="Times New Roman"/>
      <family val="1"/>
      <charset val="204"/>
    </font>
    <font>
      <b/>
      <sz val="12"/>
      <color indexed="8"/>
      <name val="Times New Roman"/>
      <family val="1"/>
      <charset val="204"/>
    </font>
    <font>
      <sz val="14"/>
      <color indexed="8"/>
      <name val="Times New Roman"/>
      <family val="1"/>
      <charset val="204"/>
    </font>
    <font>
      <b/>
      <sz val="16"/>
      <name val="Times New Roman"/>
      <family val="1"/>
      <charset val="204"/>
    </font>
    <font>
      <b/>
      <sz val="14"/>
      <color indexed="8"/>
      <name val="Times New Roman"/>
      <family val="1"/>
      <charset val="204"/>
    </font>
    <font>
      <b/>
      <sz val="14"/>
      <color indexed="8"/>
      <name val="Times New Roman"/>
      <family val="1"/>
      <charset val="204"/>
    </font>
    <font>
      <b/>
      <sz val="14"/>
      <name val="Times New Roman"/>
      <family val="1"/>
      <charset val="204"/>
    </font>
    <font>
      <sz val="16"/>
      <name val="Times New Roman"/>
      <family val="1"/>
      <charset val="204"/>
    </font>
    <font>
      <b/>
      <sz val="22"/>
      <color indexed="8"/>
      <name val="Times New Roman"/>
      <family val="1"/>
      <charset val="204"/>
    </font>
    <font>
      <sz val="8"/>
      <name val="Calibri"/>
      <family val="2"/>
      <charset val="204"/>
    </font>
    <font>
      <sz val="14"/>
      <name val="Times New Roman"/>
      <family val="1"/>
      <charset val="204"/>
    </font>
    <font>
      <sz val="14"/>
      <color theme="1"/>
      <name val="Times New Roman"/>
      <family val="1"/>
      <charset val="204"/>
    </font>
    <font>
      <sz val="12"/>
      <name val="Times New Roman"/>
      <family val="1"/>
      <charset val="204"/>
    </font>
    <font>
      <sz val="13"/>
      <name val="Times New Roman"/>
      <family val="1"/>
      <charset val="204"/>
    </font>
    <font>
      <sz val="13"/>
      <color indexed="8"/>
      <name val="Times New Roman"/>
      <family val="1"/>
      <charset val="204"/>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s>
  <cellStyleXfs count="1">
    <xf numFmtId="0" fontId="0" fillId="0" borderId="0"/>
  </cellStyleXfs>
  <cellXfs count="60">
    <xf numFmtId="0" fontId="0" fillId="0" borderId="0" xfId="0"/>
    <xf numFmtId="0" fontId="2" fillId="0" borderId="0" xfId="0" applyFont="1" applyAlignment="1">
      <alignment vertical="center" wrapText="1"/>
    </xf>
    <xf numFmtId="0" fontId="3" fillId="0" borderId="0" xfId="0" applyFont="1" applyAlignment="1">
      <alignment horizontal="center" vertical="center" wrapText="1"/>
    </xf>
    <xf numFmtId="0" fontId="1" fillId="0" borderId="0" xfId="0" applyFont="1" applyAlignment="1">
      <alignment vertical="center" wrapText="1"/>
    </xf>
    <xf numFmtId="0" fontId="2" fillId="0" borderId="0" xfId="0" applyFont="1" applyAlignment="1">
      <alignment vertical="center" wrapText="1"/>
    </xf>
    <xf numFmtId="164" fontId="4" fillId="0" borderId="1" xfId="0" applyNumberFormat="1" applyFont="1" applyFill="1" applyBorder="1" applyAlignment="1">
      <alignment vertical="center" wrapText="1"/>
    </xf>
    <xf numFmtId="0" fontId="12" fillId="0" borderId="1" xfId="0" applyFont="1" applyFill="1" applyBorder="1" applyAlignment="1">
      <alignment horizontal="left" vertical="center" wrapText="1"/>
    </xf>
    <xf numFmtId="166" fontId="4" fillId="0" borderId="1" xfId="0" applyNumberFormat="1" applyFont="1" applyFill="1" applyBorder="1" applyAlignment="1">
      <alignment vertical="center" wrapText="1"/>
    </xf>
    <xf numFmtId="165" fontId="6" fillId="0" borderId="1" xfId="0" applyNumberFormat="1" applyFont="1" applyFill="1" applyBorder="1" applyAlignment="1">
      <alignment horizontal="center" vertical="center" wrapText="1"/>
    </xf>
    <xf numFmtId="0" fontId="6" fillId="0" borderId="3" xfId="0" applyFont="1" applyFill="1" applyBorder="1" applyAlignment="1">
      <alignment horizontal="center" vertical="center" wrapText="1"/>
    </xf>
    <xf numFmtId="0" fontId="6" fillId="0" borderId="6" xfId="0" applyFont="1" applyFill="1" applyBorder="1" applyAlignment="1">
      <alignment horizontal="center" vertical="center" wrapText="1"/>
    </xf>
    <xf numFmtId="0" fontId="10" fillId="0" borderId="0" xfId="0" applyFont="1" applyBorder="1" applyAlignment="1">
      <alignment horizontal="center" vertical="center" wrapText="1"/>
    </xf>
    <xf numFmtId="4" fontId="4" fillId="0" borderId="1" xfId="0" applyNumberFormat="1" applyFont="1" applyFill="1" applyBorder="1" applyAlignment="1">
      <alignment vertical="center" wrapText="1"/>
    </xf>
    <xf numFmtId="0" fontId="9" fillId="0" borderId="1" xfId="0" applyFont="1" applyFill="1" applyBorder="1" applyAlignment="1">
      <alignment horizontal="left" vertical="center" wrapText="1"/>
    </xf>
    <xf numFmtId="0" fontId="4" fillId="0" borderId="1" xfId="0" applyFont="1" applyFill="1" applyBorder="1" applyAlignment="1">
      <alignment vertical="center" wrapText="1"/>
    </xf>
    <xf numFmtId="166" fontId="4" fillId="0" borderId="1" xfId="0" applyNumberFormat="1" applyFont="1" applyFill="1" applyBorder="1" applyAlignment="1">
      <alignment horizontal="center" vertical="center" wrapText="1"/>
    </xf>
    <xf numFmtId="0" fontId="5" fillId="0" borderId="1" xfId="0" applyFont="1" applyFill="1" applyBorder="1" applyAlignment="1">
      <alignment horizontal="center" vertical="center" wrapText="1"/>
    </xf>
    <xf numFmtId="0" fontId="4" fillId="0" borderId="1" xfId="0" applyFont="1" applyFill="1" applyBorder="1" applyAlignment="1">
      <alignment horizontal="left" vertical="center" wrapText="1"/>
    </xf>
    <xf numFmtId="0" fontId="13" fillId="0" borderId="0" xfId="0" applyFont="1" applyAlignment="1">
      <alignment horizontal="left" vertical="center" indent="5"/>
    </xf>
    <xf numFmtId="0" fontId="6" fillId="0" borderId="1" xfId="0" applyFont="1" applyFill="1" applyBorder="1" applyAlignment="1">
      <alignment horizontal="center" vertical="center" wrapText="1"/>
    </xf>
    <xf numFmtId="0" fontId="14" fillId="0" borderId="1" xfId="0" applyFont="1" applyFill="1" applyBorder="1" applyAlignment="1">
      <alignment horizontal="left" vertical="top" wrapText="1"/>
    </xf>
    <xf numFmtId="1" fontId="4" fillId="0" borderId="1" xfId="0" applyNumberFormat="1" applyFont="1" applyFill="1" applyBorder="1" applyAlignment="1">
      <alignment vertical="center" wrapText="1"/>
    </xf>
    <xf numFmtId="164" fontId="4" fillId="0" borderId="1" xfId="0" applyNumberFormat="1" applyFont="1" applyFill="1" applyBorder="1" applyAlignment="1">
      <alignment horizontal="center" vertical="center" wrapText="1"/>
    </xf>
    <xf numFmtId="0" fontId="12" fillId="0" borderId="1" xfId="0" applyFont="1" applyFill="1" applyBorder="1" applyAlignment="1">
      <alignment horizontal="center" vertical="top" wrapText="1"/>
    </xf>
    <xf numFmtId="0" fontId="4" fillId="0" borderId="1" xfId="0" applyFont="1" applyFill="1" applyBorder="1" applyAlignment="1">
      <alignment horizontal="left" vertical="top" wrapText="1"/>
    </xf>
    <xf numFmtId="0" fontId="12" fillId="0" borderId="1" xfId="0" applyFont="1" applyFill="1" applyBorder="1" applyAlignment="1">
      <alignment horizontal="center" vertical="center" wrapText="1"/>
    </xf>
    <xf numFmtId="0" fontId="13" fillId="0" borderId="1" xfId="0" applyFont="1" applyFill="1" applyBorder="1" applyAlignment="1">
      <alignment horizontal="left" vertical="top" wrapText="1"/>
    </xf>
    <xf numFmtId="0" fontId="2" fillId="0" borderId="0" xfId="0" applyFont="1" applyFill="1" applyAlignment="1">
      <alignment vertical="center" wrapText="1"/>
    </xf>
    <xf numFmtId="0" fontId="4" fillId="0" borderId="0" xfId="0" applyFont="1" applyFill="1" applyAlignment="1">
      <alignment horizontal="right" vertical="center" wrapText="1"/>
    </xf>
    <xf numFmtId="0" fontId="10" fillId="0" borderId="0" xfId="0" applyFont="1" applyFill="1" applyBorder="1" applyAlignment="1">
      <alignment horizontal="center" vertical="center" wrapText="1"/>
    </xf>
    <xf numFmtId="0" fontId="2" fillId="0" borderId="0" xfId="0" applyFont="1" applyFill="1" applyAlignment="1">
      <alignment horizontal="right" vertical="center" wrapText="1"/>
    </xf>
    <xf numFmtId="0" fontId="15" fillId="0" borderId="1" xfId="0" applyFont="1" applyFill="1" applyBorder="1" applyAlignment="1">
      <alignment horizontal="left" vertical="top" wrapText="1"/>
    </xf>
    <xf numFmtId="0" fontId="6" fillId="0" borderId="1" xfId="0" applyFont="1" applyFill="1" applyBorder="1" applyAlignment="1">
      <alignment vertical="center" wrapText="1"/>
    </xf>
    <xf numFmtId="0" fontId="5" fillId="2" borderId="1" xfId="0" applyFont="1" applyFill="1" applyBorder="1" applyAlignment="1">
      <alignment horizontal="center" vertical="center" wrapText="1"/>
    </xf>
    <xf numFmtId="0" fontId="9" fillId="2" borderId="1" xfId="0" applyFont="1" applyFill="1" applyBorder="1" applyAlignment="1">
      <alignment horizontal="left" vertical="center" wrapText="1"/>
    </xf>
    <xf numFmtId="0" fontId="4" fillId="2" borderId="1" xfId="0" applyFont="1" applyFill="1" applyBorder="1" applyAlignment="1">
      <alignment horizontal="left" vertical="center" wrapText="1"/>
    </xf>
    <xf numFmtId="166" fontId="4" fillId="2" borderId="1" xfId="0" applyNumberFormat="1" applyFont="1" applyFill="1" applyBorder="1" applyAlignment="1">
      <alignment vertical="center" wrapText="1"/>
    </xf>
    <xf numFmtId="164" fontId="4" fillId="2" borderId="1" xfId="0" applyNumberFormat="1" applyFont="1" applyFill="1" applyBorder="1" applyAlignment="1">
      <alignment vertical="center" wrapText="1"/>
    </xf>
    <xf numFmtId="0" fontId="16" fillId="0" borderId="0" xfId="0" applyFont="1" applyAlignment="1">
      <alignment horizontal="right" vertical="center" wrapText="1"/>
    </xf>
    <xf numFmtId="0" fontId="8" fillId="0" borderId="3" xfId="0" applyFont="1" applyFill="1" applyBorder="1" applyAlignment="1">
      <alignment horizontal="center" vertical="center" wrapText="1"/>
    </xf>
    <xf numFmtId="0" fontId="8" fillId="0" borderId="6" xfId="0" applyFont="1" applyFill="1" applyBorder="1" applyAlignment="1">
      <alignment horizontal="center" vertical="center" wrapText="1"/>
    </xf>
    <xf numFmtId="0" fontId="4" fillId="0" borderId="0" xfId="0" applyFont="1" applyAlignment="1">
      <alignment horizontal="right" vertical="center" wrapText="1"/>
    </xf>
    <xf numFmtId="0" fontId="6" fillId="0" borderId="2" xfId="0" applyFont="1" applyFill="1" applyBorder="1" applyAlignment="1">
      <alignment horizontal="center" vertical="center" wrapText="1"/>
    </xf>
    <xf numFmtId="0" fontId="6" fillId="0" borderId="8" xfId="0" applyFont="1" applyFill="1" applyBorder="1" applyAlignment="1">
      <alignment horizontal="center" vertical="center" wrapText="1"/>
    </xf>
    <xf numFmtId="0" fontId="6" fillId="0" borderId="7" xfId="0" applyFont="1" applyFill="1" applyBorder="1" applyAlignment="1">
      <alignment horizontal="center" vertical="center" wrapText="1"/>
    </xf>
    <xf numFmtId="0" fontId="6" fillId="0" borderId="3" xfId="0" applyFont="1" applyFill="1" applyBorder="1" applyAlignment="1">
      <alignment horizontal="center" vertical="center" wrapText="1"/>
    </xf>
    <xf numFmtId="0" fontId="6" fillId="0" borderId="5" xfId="0" applyFont="1" applyFill="1" applyBorder="1" applyAlignment="1">
      <alignment horizontal="center" vertical="center" wrapText="1"/>
    </xf>
    <xf numFmtId="0" fontId="6" fillId="0" borderId="6" xfId="0" applyFont="1" applyFill="1" applyBorder="1" applyAlignment="1">
      <alignment horizontal="center" vertical="center" wrapText="1"/>
    </xf>
    <xf numFmtId="0" fontId="10" fillId="0" borderId="4" xfId="0" applyFont="1" applyBorder="1" applyAlignment="1">
      <alignment horizontal="center" vertical="center" wrapText="1"/>
    </xf>
    <xf numFmtId="0" fontId="10" fillId="0" borderId="0" xfId="0" applyFont="1" applyBorder="1" applyAlignment="1">
      <alignment horizontal="center" vertical="center" wrapText="1"/>
    </xf>
    <xf numFmtId="0" fontId="7" fillId="0" borderId="2"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0" borderId="5" xfId="0" applyFont="1" applyFill="1" applyBorder="1" applyAlignment="1">
      <alignment horizontal="center" vertical="center" wrapText="1"/>
    </xf>
    <xf numFmtId="1" fontId="6" fillId="0" borderId="3" xfId="0" applyNumberFormat="1" applyFont="1" applyFill="1" applyBorder="1" applyAlignment="1">
      <alignment horizontal="center" vertical="center" wrapText="1"/>
    </xf>
    <xf numFmtId="1" fontId="6" fillId="0" borderId="5" xfId="0" applyNumberFormat="1" applyFont="1" applyFill="1" applyBorder="1" applyAlignment="1">
      <alignment horizontal="center" vertical="center" wrapText="1"/>
    </xf>
    <xf numFmtId="1" fontId="6" fillId="0" borderId="6" xfId="0" applyNumberFormat="1" applyFont="1" applyFill="1" applyBorder="1" applyAlignment="1">
      <alignment horizontal="center" vertical="center" wrapText="1"/>
    </xf>
    <xf numFmtId="165" fontId="7" fillId="0" borderId="3" xfId="0" applyNumberFormat="1" applyFont="1" applyFill="1" applyBorder="1" applyAlignment="1">
      <alignment horizontal="center" vertical="center" wrapText="1"/>
    </xf>
    <xf numFmtId="165" fontId="7" fillId="0" borderId="6" xfId="0" applyNumberFormat="1" applyFont="1" applyFill="1" applyBorder="1" applyAlignment="1">
      <alignment horizontal="center" vertic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1:N35"/>
  <sheetViews>
    <sheetView tabSelected="1" zoomScale="60" zoomScaleNormal="60" zoomScaleSheetLayoutView="75" workbookViewId="0">
      <pane xSplit="3" ySplit="6" topLeftCell="D7" activePane="bottomRight" state="frozen"/>
      <selection pane="topRight" activeCell="D1" sqref="D1"/>
      <selection pane="bottomLeft" activeCell="A5" sqref="A5"/>
      <selection pane="bottomRight" activeCell="L5" sqref="L5:L6"/>
    </sheetView>
  </sheetViews>
  <sheetFormatPr defaultColWidth="9.140625" defaultRowHeight="20.25" outlineLevelCol="1" x14ac:dyDescent="0.25"/>
  <cols>
    <col min="1" max="1" width="4.28515625" style="27" bestFit="1" customWidth="1"/>
    <col min="2" max="2" width="18.42578125" style="3" customWidth="1"/>
    <col min="3" max="3" width="16.5703125" style="3" customWidth="1"/>
    <col min="4" max="4" width="34" style="3" customWidth="1"/>
    <col min="5" max="5" width="39" style="3" customWidth="1"/>
    <col min="6" max="6" width="57.7109375" style="1" customWidth="1"/>
    <col min="7" max="7" width="16" style="1" customWidth="1"/>
    <col min="8" max="8" width="13" style="1" customWidth="1" outlineLevel="1"/>
    <col min="9" max="9" width="14" style="1" customWidth="1" outlineLevel="1"/>
    <col min="10" max="10" width="12.28515625" style="1" customWidth="1" outlineLevel="1"/>
    <col min="11" max="11" width="15.7109375" style="4" customWidth="1" outlineLevel="1"/>
    <col min="12" max="12" width="24.7109375" style="1" customWidth="1" outlineLevel="1"/>
    <col min="13" max="13" width="23.28515625" style="4" hidden="1" customWidth="1" outlineLevel="1"/>
    <col min="14" max="14" width="19.42578125" style="27" customWidth="1" outlineLevel="1"/>
    <col min="15" max="16384" width="9.140625" style="1"/>
  </cols>
  <sheetData>
    <row r="1" spans="1:14" s="4" customFormat="1" ht="52.5" customHeight="1" x14ac:dyDescent="0.25">
      <c r="A1" s="27"/>
      <c r="B1" s="3"/>
      <c r="C1" s="3"/>
      <c r="D1" s="3"/>
      <c r="E1" s="3"/>
      <c r="J1" s="38" t="s">
        <v>80</v>
      </c>
      <c r="K1" s="38"/>
      <c r="L1" s="38"/>
      <c r="M1" s="38"/>
      <c r="N1" s="27"/>
    </row>
    <row r="2" spans="1:14" s="4" customFormat="1" ht="61.5" customHeight="1" x14ac:dyDescent="0.25">
      <c r="A2" s="27"/>
      <c r="B2" s="3"/>
      <c r="C2" s="3"/>
      <c r="D2" s="3"/>
      <c r="E2" s="3"/>
      <c r="F2" s="41" t="s">
        <v>75</v>
      </c>
      <c r="G2" s="41"/>
      <c r="H2" s="41"/>
      <c r="I2" s="41"/>
      <c r="J2" s="41"/>
      <c r="K2" s="41"/>
      <c r="L2" s="41"/>
      <c r="M2" s="41"/>
      <c r="N2" s="28"/>
    </row>
    <row r="3" spans="1:14" s="4" customFormat="1" ht="42" customHeight="1" x14ac:dyDescent="0.25">
      <c r="A3" s="48" t="s">
        <v>51</v>
      </c>
      <c r="B3" s="48"/>
      <c r="C3" s="48"/>
      <c r="D3" s="48"/>
      <c r="E3" s="48"/>
      <c r="F3" s="48"/>
      <c r="G3" s="49"/>
      <c r="H3" s="49"/>
      <c r="I3" s="49"/>
      <c r="J3" s="49"/>
      <c r="K3" s="49"/>
      <c r="L3" s="49"/>
      <c r="M3" s="11"/>
      <c r="N3" s="29"/>
    </row>
    <row r="4" spans="1:14" s="4" customFormat="1" ht="64.5" customHeight="1" x14ac:dyDescent="0.25">
      <c r="A4" s="52" t="s">
        <v>0</v>
      </c>
      <c r="B4" s="50" t="s">
        <v>1</v>
      </c>
      <c r="C4" s="51"/>
      <c r="D4" s="52" t="s">
        <v>2</v>
      </c>
      <c r="E4" s="55" t="s">
        <v>11</v>
      </c>
      <c r="F4" s="45" t="s">
        <v>12</v>
      </c>
      <c r="G4" s="42" t="s">
        <v>10</v>
      </c>
      <c r="H4" s="43"/>
      <c r="I4" s="43"/>
      <c r="J4" s="43"/>
      <c r="K4" s="43"/>
      <c r="L4" s="43"/>
      <c r="M4" s="44"/>
      <c r="N4" s="19"/>
    </row>
    <row r="5" spans="1:14" s="2" customFormat="1" ht="55.5" customHeight="1" x14ac:dyDescent="0.25">
      <c r="A5" s="54"/>
      <c r="B5" s="39" t="s">
        <v>6</v>
      </c>
      <c r="C5" s="39" t="s">
        <v>7</v>
      </c>
      <c r="D5" s="54"/>
      <c r="E5" s="56"/>
      <c r="F5" s="46"/>
      <c r="G5" s="52" t="s">
        <v>3</v>
      </c>
      <c r="H5" s="58" t="s">
        <v>4</v>
      </c>
      <c r="I5" s="50" t="s">
        <v>5</v>
      </c>
      <c r="J5" s="51"/>
      <c r="K5" s="45" t="s">
        <v>8</v>
      </c>
      <c r="L5" s="45" t="s">
        <v>9</v>
      </c>
      <c r="M5" s="9" t="s">
        <v>26</v>
      </c>
      <c r="N5" s="45" t="s">
        <v>71</v>
      </c>
    </row>
    <row r="6" spans="1:14" s="4" customFormat="1" ht="36" customHeight="1" x14ac:dyDescent="0.25">
      <c r="A6" s="53"/>
      <c r="B6" s="40"/>
      <c r="C6" s="40"/>
      <c r="D6" s="53"/>
      <c r="E6" s="57"/>
      <c r="F6" s="47"/>
      <c r="G6" s="53"/>
      <c r="H6" s="59"/>
      <c r="I6" s="8" t="s">
        <v>6</v>
      </c>
      <c r="J6" s="8" t="s">
        <v>7</v>
      </c>
      <c r="K6" s="47"/>
      <c r="L6" s="47"/>
      <c r="M6" s="10"/>
      <c r="N6" s="47"/>
    </row>
    <row r="7" spans="1:14" s="4" customFormat="1" ht="176.25" customHeight="1" x14ac:dyDescent="0.25">
      <c r="A7" s="32">
        <v>1</v>
      </c>
      <c r="B7" s="16" t="s">
        <v>15</v>
      </c>
      <c r="C7" s="13" t="s">
        <v>16</v>
      </c>
      <c r="D7" s="17" t="s">
        <v>25</v>
      </c>
      <c r="E7" s="6" t="s">
        <v>20</v>
      </c>
      <c r="F7" s="31" t="s">
        <v>68</v>
      </c>
      <c r="G7" s="15">
        <f t="shared" ref="G7" si="0">H7+I7+J7+K7+L7+M7</f>
        <v>625.51499999999999</v>
      </c>
      <c r="H7" s="7">
        <v>550</v>
      </c>
      <c r="I7" s="7">
        <v>62.865000000000002</v>
      </c>
      <c r="J7" s="7"/>
      <c r="K7" s="7">
        <f>5+7.65</f>
        <v>12.65</v>
      </c>
      <c r="L7" s="7"/>
      <c r="M7" s="5"/>
      <c r="N7" s="21">
        <v>149</v>
      </c>
    </row>
    <row r="8" spans="1:14" s="4" customFormat="1" ht="150" x14ac:dyDescent="0.25">
      <c r="A8" s="32">
        <v>2</v>
      </c>
      <c r="B8" s="16" t="s">
        <v>14</v>
      </c>
      <c r="C8" s="13" t="s">
        <v>16</v>
      </c>
      <c r="D8" s="17" t="s">
        <v>52</v>
      </c>
      <c r="E8" s="6" t="s">
        <v>20</v>
      </c>
      <c r="F8" s="17" t="s">
        <v>54</v>
      </c>
      <c r="G8" s="22">
        <f>H8+I8+J8+K8+L8+M8</f>
        <v>600</v>
      </c>
      <c r="H8" s="5">
        <v>537</v>
      </c>
      <c r="I8" s="5">
        <v>60</v>
      </c>
      <c r="J8" s="5"/>
      <c r="K8" s="5">
        <v>3</v>
      </c>
      <c r="L8" s="5"/>
      <c r="M8" s="7"/>
      <c r="N8" s="21">
        <v>102</v>
      </c>
    </row>
    <row r="9" spans="1:14" s="4" customFormat="1" ht="225" x14ac:dyDescent="0.25">
      <c r="A9" s="32">
        <v>3</v>
      </c>
      <c r="B9" s="16" t="s">
        <v>14</v>
      </c>
      <c r="C9" s="13" t="s">
        <v>16</v>
      </c>
      <c r="D9" s="17" t="s">
        <v>27</v>
      </c>
      <c r="E9" s="6" t="s">
        <v>20</v>
      </c>
      <c r="F9" s="17" t="s">
        <v>55</v>
      </c>
      <c r="G9" s="15">
        <f t="shared" ref="G9:G17" si="1">H9+I9+J9+K9+L9+M9</f>
        <v>475.02</v>
      </c>
      <c r="H9" s="5">
        <v>394</v>
      </c>
      <c r="I9" s="7">
        <v>47.62</v>
      </c>
      <c r="J9" s="5"/>
      <c r="K9" s="5">
        <v>33.4</v>
      </c>
      <c r="L9" s="5"/>
      <c r="M9" s="7"/>
      <c r="N9" s="21">
        <v>318</v>
      </c>
    </row>
    <row r="10" spans="1:14" s="4" customFormat="1" ht="168.75" x14ac:dyDescent="0.25">
      <c r="A10" s="32">
        <v>4</v>
      </c>
      <c r="B10" s="16" t="s">
        <v>14</v>
      </c>
      <c r="C10" s="13" t="s">
        <v>17</v>
      </c>
      <c r="D10" s="17" t="s">
        <v>28</v>
      </c>
      <c r="E10" s="6" t="s">
        <v>21</v>
      </c>
      <c r="F10" s="14" t="s">
        <v>56</v>
      </c>
      <c r="G10" s="15">
        <f t="shared" si="1"/>
        <v>316.23099999999999</v>
      </c>
      <c r="H10" s="5">
        <v>281</v>
      </c>
      <c r="I10" s="7">
        <v>31.975999999999999</v>
      </c>
      <c r="J10" s="5"/>
      <c r="K10" s="7">
        <v>3.2549999999999999</v>
      </c>
      <c r="L10" s="5"/>
      <c r="M10" s="5"/>
      <c r="N10" s="21">
        <v>105</v>
      </c>
    </row>
    <row r="11" spans="1:14" s="4" customFormat="1" ht="380.25" customHeight="1" x14ac:dyDescent="0.25">
      <c r="A11" s="32">
        <v>5</v>
      </c>
      <c r="B11" s="16" t="s">
        <v>14</v>
      </c>
      <c r="C11" s="13" t="s">
        <v>23</v>
      </c>
      <c r="D11" s="17" t="s">
        <v>29</v>
      </c>
      <c r="E11" s="6" t="s">
        <v>20</v>
      </c>
      <c r="F11" s="14" t="s">
        <v>57</v>
      </c>
      <c r="G11" s="15">
        <f t="shared" si="1"/>
        <v>343.16100000000006</v>
      </c>
      <c r="H11" s="5">
        <v>300</v>
      </c>
      <c r="I11" s="7">
        <v>34.316000000000003</v>
      </c>
      <c r="J11" s="7"/>
      <c r="K11" s="7">
        <v>8.8450000000000006</v>
      </c>
      <c r="L11" s="5"/>
      <c r="M11" s="5"/>
      <c r="N11" s="21">
        <v>56</v>
      </c>
    </row>
    <row r="12" spans="1:14" s="4" customFormat="1" ht="93.75" x14ac:dyDescent="0.25">
      <c r="A12" s="32">
        <v>6</v>
      </c>
      <c r="B12" s="16" t="s">
        <v>14</v>
      </c>
      <c r="C12" s="13" t="s">
        <v>16</v>
      </c>
      <c r="D12" s="17" t="s">
        <v>30</v>
      </c>
      <c r="E12" s="6" t="s">
        <v>19</v>
      </c>
      <c r="F12" s="14" t="s">
        <v>58</v>
      </c>
      <c r="G12" s="15">
        <f t="shared" si="1"/>
        <v>400</v>
      </c>
      <c r="H12" s="5">
        <v>340</v>
      </c>
      <c r="I12" s="5">
        <v>40</v>
      </c>
      <c r="J12" s="5"/>
      <c r="K12" s="5">
        <v>20</v>
      </c>
      <c r="L12" s="5"/>
      <c r="M12" s="5"/>
      <c r="N12" s="21">
        <v>76</v>
      </c>
    </row>
    <row r="13" spans="1:14" s="4" customFormat="1" ht="281.25" x14ac:dyDescent="0.25">
      <c r="A13" s="32">
        <v>7</v>
      </c>
      <c r="B13" s="16" t="s">
        <v>15</v>
      </c>
      <c r="C13" s="13" t="s">
        <v>18</v>
      </c>
      <c r="D13" s="17" t="s">
        <v>31</v>
      </c>
      <c r="E13" s="6" t="s">
        <v>19</v>
      </c>
      <c r="F13" s="17" t="s">
        <v>53</v>
      </c>
      <c r="G13" s="15">
        <f t="shared" si="1"/>
        <v>1449.2</v>
      </c>
      <c r="H13" s="5">
        <v>1000</v>
      </c>
      <c r="I13" s="5"/>
      <c r="J13" s="7">
        <v>374.2</v>
      </c>
      <c r="K13" s="5">
        <v>70</v>
      </c>
      <c r="L13" s="5">
        <v>5</v>
      </c>
      <c r="M13" s="5"/>
      <c r="N13" s="21">
        <v>166</v>
      </c>
    </row>
    <row r="14" spans="1:14" s="4" customFormat="1" ht="56.25" x14ac:dyDescent="0.25">
      <c r="A14" s="32">
        <v>8</v>
      </c>
      <c r="B14" s="16" t="s">
        <v>15</v>
      </c>
      <c r="C14" s="13" t="s">
        <v>16</v>
      </c>
      <c r="D14" s="17" t="s">
        <v>32</v>
      </c>
      <c r="E14" s="6" t="s">
        <v>33</v>
      </c>
      <c r="F14" s="17" t="s">
        <v>34</v>
      </c>
      <c r="G14" s="15">
        <f t="shared" si="1"/>
        <v>1198.768</v>
      </c>
      <c r="H14" s="5">
        <v>600</v>
      </c>
      <c r="I14" s="7">
        <v>374.96800000000002</v>
      </c>
      <c r="J14" s="5"/>
      <c r="K14" s="5">
        <v>88.8</v>
      </c>
      <c r="L14" s="5">
        <f>80+55</f>
        <v>135</v>
      </c>
      <c r="M14" s="5"/>
      <c r="N14" s="21">
        <v>181</v>
      </c>
    </row>
    <row r="15" spans="1:14" s="4" customFormat="1" ht="409.5" x14ac:dyDescent="0.25">
      <c r="A15" s="32">
        <v>9</v>
      </c>
      <c r="B15" s="16" t="s">
        <v>15</v>
      </c>
      <c r="C15" s="13" t="s">
        <v>16</v>
      </c>
      <c r="D15" s="17" t="s">
        <v>35</v>
      </c>
      <c r="E15" s="6" t="s">
        <v>33</v>
      </c>
      <c r="F15" s="20" t="s">
        <v>64</v>
      </c>
      <c r="G15" s="15">
        <f t="shared" si="1"/>
        <v>805.7</v>
      </c>
      <c r="H15" s="5">
        <v>600</v>
      </c>
      <c r="I15" s="7">
        <v>185.7</v>
      </c>
      <c r="J15" s="5"/>
      <c r="K15" s="5">
        <v>20</v>
      </c>
      <c r="L15" s="5"/>
      <c r="M15" s="5"/>
      <c r="N15" s="21">
        <v>388</v>
      </c>
    </row>
    <row r="16" spans="1:14" s="4" customFormat="1" ht="84" customHeight="1" x14ac:dyDescent="0.25">
      <c r="A16" s="32">
        <v>10</v>
      </c>
      <c r="B16" s="16" t="s">
        <v>15</v>
      </c>
      <c r="C16" s="13" t="s">
        <v>16</v>
      </c>
      <c r="D16" s="17" t="s">
        <v>36</v>
      </c>
      <c r="E16" s="6" t="s">
        <v>33</v>
      </c>
      <c r="F16" s="20" t="s">
        <v>65</v>
      </c>
      <c r="G16" s="15">
        <f t="shared" si="1"/>
        <v>1310.5610000000001</v>
      </c>
      <c r="H16" s="5">
        <v>600</v>
      </c>
      <c r="I16" s="7">
        <v>670.66099999999994</v>
      </c>
      <c r="J16" s="5"/>
      <c r="K16" s="5">
        <v>39.9</v>
      </c>
      <c r="L16" s="5"/>
      <c r="M16" s="5"/>
      <c r="N16" s="21">
        <v>109</v>
      </c>
    </row>
    <row r="17" spans="1:14" s="4" customFormat="1" ht="225" x14ac:dyDescent="0.25">
      <c r="A17" s="32">
        <v>11</v>
      </c>
      <c r="B17" s="16" t="s">
        <v>15</v>
      </c>
      <c r="C17" s="13" t="s">
        <v>16</v>
      </c>
      <c r="D17" s="17" t="s">
        <v>37</v>
      </c>
      <c r="E17" s="6" t="s">
        <v>33</v>
      </c>
      <c r="F17" s="17" t="s">
        <v>38</v>
      </c>
      <c r="G17" s="15">
        <f t="shared" si="1"/>
        <v>665.5</v>
      </c>
      <c r="H17" s="5">
        <v>583</v>
      </c>
      <c r="I17" s="5">
        <v>67</v>
      </c>
      <c r="J17" s="5"/>
      <c r="K17" s="5">
        <v>15.5</v>
      </c>
      <c r="L17" s="5"/>
      <c r="M17" s="5"/>
      <c r="N17" s="21">
        <v>270</v>
      </c>
    </row>
    <row r="18" spans="1:14" s="4" customFormat="1" ht="187.5" x14ac:dyDescent="0.25">
      <c r="A18" s="32">
        <v>12</v>
      </c>
      <c r="B18" s="33" t="s">
        <v>15</v>
      </c>
      <c r="C18" s="34" t="s">
        <v>18</v>
      </c>
      <c r="D18" s="35" t="s">
        <v>76</v>
      </c>
      <c r="E18" s="6" t="s">
        <v>22</v>
      </c>
      <c r="F18" s="35" t="s">
        <v>77</v>
      </c>
      <c r="G18" s="15">
        <f>H18+I18+K18+J18</f>
        <v>325.87200000000001</v>
      </c>
      <c r="H18" s="5">
        <v>277</v>
      </c>
      <c r="I18" s="7"/>
      <c r="J18" s="7">
        <v>32.872</v>
      </c>
      <c r="K18" s="5">
        <v>16</v>
      </c>
      <c r="L18" s="5"/>
      <c r="M18" s="5"/>
      <c r="N18" s="21">
        <v>100</v>
      </c>
    </row>
    <row r="19" spans="1:14" s="4" customFormat="1" ht="409.5" x14ac:dyDescent="0.25">
      <c r="A19" s="32">
        <v>13</v>
      </c>
      <c r="B19" s="16" t="s">
        <v>15</v>
      </c>
      <c r="C19" s="13" t="s">
        <v>18</v>
      </c>
      <c r="D19" s="17" t="s">
        <v>39</v>
      </c>
      <c r="E19" s="6" t="s">
        <v>33</v>
      </c>
      <c r="F19" s="17" t="s">
        <v>59</v>
      </c>
      <c r="G19" s="15">
        <f>H19+I19+J19+K19+L19+M19</f>
        <v>670.92399999999998</v>
      </c>
      <c r="H19" s="5">
        <v>579.79999999999995</v>
      </c>
      <c r="I19" s="7">
        <v>67.123999999999995</v>
      </c>
      <c r="J19" s="5"/>
      <c r="K19" s="5">
        <v>24</v>
      </c>
      <c r="L19" s="5"/>
      <c r="M19" s="5"/>
      <c r="N19" s="21">
        <v>100</v>
      </c>
    </row>
    <row r="20" spans="1:14" s="4" customFormat="1" ht="217.5" customHeight="1" x14ac:dyDescent="0.25">
      <c r="A20" s="32">
        <v>14</v>
      </c>
      <c r="B20" s="16" t="s">
        <v>15</v>
      </c>
      <c r="C20" s="13" t="s">
        <v>40</v>
      </c>
      <c r="D20" s="17" t="s">
        <v>41</v>
      </c>
      <c r="E20" s="23" t="s">
        <v>66</v>
      </c>
      <c r="F20" s="24" t="s">
        <v>74</v>
      </c>
      <c r="G20" s="15">
        <f>H20+I20+K20</f>
        <v>664</v>
      </c>
      <c r="H20" s="7">
        <v>592</v>
      </c>
      <c r="I20" s="7">
        <v>67</v>
      </c>
      <c r="J20" s="5"/>
      <c r="K20" s="5">
        <v>5</v>
      </c>
      <c r="L20" s="5"/>
      <c r="M20" s="5"/>
      <c r="N20" s="21">
        <v>24</v>
      </c>
    </row>
    <row r="21" spans="1:14" ht="225" x14ac:dyDescent="0.25">
      <c r="A21" s="32">
        <v>15</v>
      </c>
      <c r="B21" s="16" t="s">
        <v>15</v>
      </c>
      <c r="C21" s="13" t="s">
        <v>17</v>
      </c>
      <c r="D21" s="17" t="s">
        <v>42</v>
      </c>
      <c r="E21" s="6" t="s">
        <v>19</v>
      </c>
      <c r="F21" s="24" t="s">
        <v>60</v>
      </c>
      <c r="G21" s="15">
        <f>H21+I21+J21+K21+L21</f>
        <v>416.55699999999996</v>
      </c>
      <c r="H21" s="5">
        <v>364</v>
      </c>
      <c r="I21" s="12"/>
      <c r="J21" s="5">
        <v>41.9</v>
      </c>
      <c r="K21" s="7">
        <v>10.657</v>
      </c>
      <c r="L21" s="7"/>
      <c r="M21" s="5"/>
      <c r="N21" s="21">
        <v>44</v>
      </c>
    </row>
    <row r="22" spans="1:14" ht="168.75" x14ac:dyDescent="0.25">
      <c r="A22" s="32">
        <v>16</v>
      </c>
      <c r="B22" s="16" t="s">
        <v>15</v>
      </c>
      <c r="C22" s="13" t="s">
        <v>17</v>
      </c>
      <c r="D22" s="17" t="s">
        <v>43</v>
      </c>
      <c r="E22" s="6" t="s">
        <v>22</v>
      </c>
      <c r="F22" s="17" t="s">
        <v>44</v>
      </c>
      <c r="G22" s="15">
        <v>303.25799999999998</v>
      </c>
      <c r="H22" s="5">
        <f>G22-I22-J22-K22</f>
        <v>266</v>
      </c>
      <c r="I22" s="12"/>
      <c r="J22" s="12">
        <v>31</v>
      </c>
      <c r="K22" s="7">
        <v>6.258</v>
      </c>
      <c r="L22" s="7"/>
      <c r="M22" s="5"/>
      <c r="N22" s="21">
        <v>30</v>
      </c>
    </row>
    <row r="23" spans="1:14" ht="93.75" x14ac:dyDescent="0.25">
      <c r="A23" s="32">
        <v>17</v>
      </c>
      <c r="B23" s="16" t="s">
        <v>15</v>
      </c>
      <c r="C23" s="13" t="s">
        <v>13</v>
      </c>
      <c r="D23" s="17" t="s">
        <v>45</v>
      </c>
      <c r="E23" s="6" t="s">
        <v>19</v>
      </c>
      <c r="F23" s="17" t="s">
        <v>61</v>
      </c>
      <c r="G23" s="15">
        <f>H23+I23+J23+K23+L23+M23</f>
        <v>832.2</v>
      </c>
      <c r="H23" s="5">
        <v>690</v>
      </c>
      <c r="I23" s="12"/>
      <c r="J23" s="5">
        <v>100</v>
      </c>
      <c r="K23" s="7">
        <v>42.2</v>
      </c>
      <c r="L23" s="7"/>
      <c r="M23" s="5"/>
      <c r="N23" s="21">
        <v>221</v>
      </c>
    </row>
    <row r="24" spans="1:14" ht="131.25" x14ac:dyDescent="0.25">
      <c r="A24" s="32">
        <v>18</v>
      </c>
      <c r="B24" s="16" t="s">
        <v>15</v>
      </c>
      <c r="C24" s="13" t="s">
        <v>13</v>
      </c>
      <c r="D24" s="17" t="s">
        <v>46</v>
      </c>
      <c r="E24" s="6" t="s">
        <v>19</v>
      </c>
      <c r="F24" s="17" t="s">
        <v>47</v>
      </c>
      <c r="G24" s="15">
        <f t="shared" ref="G24:G28" si="2">H24+I24+J24+K24+L24+M24</f>
        <v>806.3</v>
      </c>
      <c r="H24" s="5">
        <v>700</v>
      </c>
      <c r="I24" s="12"/>
      <c r="J24" s="5">
        <v>101.9</v>
      </c>
      <c r="K24" s="7">
        <v>4.4000000000000004</v>
      </c>
      <c r="L24" s="7"/>
      <c r="M24" s="5"/>
      <c r="N24" s="21">
        <v>179</v>
      </c>
    </row>
    <row r="25" spans="1:14" ht="181.5" customHeight="1" x14ac:dyDescent="0.25">
      <c r="A25" s="32">
        <v>19</v>
      </c>
      <c r="B25" s="16" t="s">
        <v>15</v>
      </c>
      <c r="C25" s="13" t="s">
        <v>13</v>
      </c>
      <c r="D25" s="17" t="s">
        <v>48</v>
      </c>
      <c r="E25" s="25" t="s">
        <v>20</v>
      </c>
      <c r="F25" s="17" t="s">
        <v>62</v>
      </c>
      <c r="G25" s="15">
        <f t="shared" si="2"/>
        <v>263</v>
      </c>
      <c r="H25" s="5">
        <v>200</v>
      </c>
      <c r="I25" s="12"/>
      <c r="J25" s="12">
        <v>63</v>
      </c>
      <c r="K25" s="7"/>
      <c r="L25" s="7"/>
      <c r="M25" s="5"/>
      <c r="N25" s="21">
        <v>57</v>
      </c>
    </row>
    <row r="26" spans="1:14" s="4" customFormat="1" ht="122.25" customHeight="1" x14ac:dyDescent="0.25">
      <c r="A26" s="32">
        <v>20</v>
      </c>
      <c r="B26" s="16" t="s">
        <v>15</v>
      </c>
      <c r="C26" s="13" t="s">
        <v>13</v>
      </c>
      <c r="D26" s="17" t="s">
        <v>49</v>
      </c>
      <c r="E26" s="6" t="s">
        <v>33</v>
      </c>
      <c r="F26" s="17" t="s">
        <v>50</v>
      </c>
      <c r="G26" s="15">
        <f t="shared" si="2"/>
        <v>862.47199999999998</v>
      </c>
      <c r="H26" s="5">
        <v>600</v>
      </c>
      <c r="I26" s="12">
        <v>252.47200000000001</v>
      </c>
      <c r="J26" s="5"/>
      <c r="K26" s="7">
        <v>10</v>
      </c>
      <c r="L26" s="7"/>
      <c r="M26" s="5"/>
      <c r="N26" s="21">
        <v>100</v>
      </c>
    </row>
    <row r="27" spans="1:14" s="4" customFormat="1" ht="168.75" x14ac:dyDescent="0.25">
      <c r="A27" s="32">
        <v>21</v>
      </c>
      <c r="B27" s="33" t="s">
        <v>15</v>
      </c>
      <c r="C27" s="34" t="s">
        <v>13</v>
      </c>
      <c r="D27" s="17" t="s">
        <v>78</v>
      </c>
      <c r="E27" s="6" t="s">
        <v>22</v>
      </c>
      <c r="F27" s="17" t="s">
        <v>79</v>
      </c>
      <c r="G27" s="15">
        <f t="shared" si="2"/>
        <v>389.36400000000003</v>
      </c>
      <c r="H27" s="5">
        <v>300</v>
      </c>
      <c r="I27" s="12"/>
      <c r="J27" s="7">
        <v>89.364000000000004</v>
      </c>
      <c r="K27" s="7"/>
      <c r="L27" s="36"/>
      <c r="M27" s="37"/>
      <c r="N27" s="21">
        <v>73</v>
      </c>
    </row>
    <row r="28" spans="1:14" ht="200.25" customHeight="1" x14ac:dyDescent="0.25">
      <c r="A28" s="32">
        <v>22</v>
      </c>
      <c r="B28" s="16" t="s">
        <v>15</v>
      </c>
      <c r="C28" s="13" t="s">
        <v>40</v>
      </c>
      <c r="D28" s="17" t="s">
        <v>63</v>
      </c>
      <c r="E28" s="6" t="s">
        <v>24</v>
      </c>
      <c r="F28" s="17" t="s">
        <v>67</v>
      </c>
      <c r="G28" s="15">
        <f t="shared" si="2"/>
        <v>720</v>
      </c>
      <c r="H28" s="5">
        <v>500</v>
      </c>
      <c r="I28" s="12">
        <v>72</v>
      </c>
      <c r="J28" s="5"/>
      <c r="K28" s="7"/>
      <c r="L28" s="7">
        <v>148</v>
      </c>
      <c r="M28" s="5"/>
      <c r="N28" s="21">
        <v>58</v>
      </c>
    </row>
    <row r="29" spans="1:14" ht="93.75" x14ac:dyDescent="0.25">
      <c r="A29" s="32">
        <v>23</v>
      </c>
      <c r="B29" s="16" t="s">
        <v>15</v>
      </c>
      <c r="C29" s="13" t="s">
        <v>13</v>
      </c>
      <c r="D29" s="17" t="s">
        <v>69</v>
      </c>
      <c r="E29" s="6" t="s">
        <v>19</v>
      </c>
      <c r="F29" s="17" t="s">
        <v>61</v>
      </c>
      <c r="G29" s="15">
        <v>299.83800000000002</v>
      </c>
      <c r="H29" s="7">
        <v>256.35399999999998</v>
      </c>
      <c r="I29" s="12"/>
      <c r="J29" s="7">
        <v>29.984000000000002</v>
      </c>
      <c r="K29" s="7">
        <v>15.5</v>
      </c>
      <c r="L29" s="7"/>
      <c r="M29" s="5"/>
      <c r="N29" s="21">
        <v>108</v>
      </c>
    </row>
    <row r="30" spans="1:14" ht="93.75" x14ac:dyDescent="0.25">
      <c r="A30" s="32">
        <v>24</v>
      </c>
      <c r="B30" s="16" t="s">
        <v>15</v>
      </c>
      <c r="C30" s="13" t="s">
        <v>16</v>
      </c>
      <c r="D30" s="17" t="s">
        <v>70</v>
      </c>
      <c r="E30" s="6" t="s">
        <v>22</v>
      </c>
      <c r="F30" s="26" t="s">
        <v>72</v>
      </c>
      <c r="G30" s="15">
        <v>1005</v>
      </c>
      <c r="H30" s="7">
        <v>600</v>
      </c>
      <c r="I30" s="12">
        <v>400</v>
      </c>
      <c r="J30" s="7"/>
      <c r="K30" s="7">
        <v>5</v>
      </c>
      <c r="L30" s="7"/>
      <c r="M30" s="5"/>
      <c r="N30" s="21">
        <v>71</v>
      </c>
    </row>
    <row r="31" spans="1:14" x14ac:dyDescent="0.25">
      <c r="E31" s="18"/>
      <c r="F31" s="18"/>
      <c r="N31" s="30" t="s">
        <v>73</v>
      </c>
    </row>
    <row r="32" spans="1:14" x14ac:dyDescent="0.25">
      <c r="C32" s="1"/>
      <c r="D32" s="4"/>
      <c r="E32" s="18"/>
      <c r="F32" s="18"/>
      <c r="G32" s="4"/>
      <c r="K32" s="1"/>
      <c r="M32" s="1"/>
    </row>
    <row r="33" spans="3:13" x14ac:dyDescent="0.25">
      <c r="C33" s="1"/>
      <c r="D33" s="4"/>
      <c r="E33" s="18"/>
      <c r="F33" s="4"/>
      <c r="G33" s="4"/>
      <c r="K33" s="1"/>
      <c r="M33" s="1"/>
    </row>
    <row r="34" spans="3:13" x14ac:dyDescent="0.25">
      <c r="C34" s="1"/>
      <c r="D34" s="4"/>
      <c r="E34" s="1"/>
      <c r="F34" s="4"/>
      <c r="G34" s="4"/>
      <c r="K34" s="1"/>
      <c r="M34" s="1"/>
    </row>
    <row r="35" spans="3:13" x14ac:dyDescent="0.25">
      <c r="E35" s="1"/>
    </row>
  </sheetData>
  <mergeCells count="17">
    <mergeCell ref="N5:N6"/>
    <mergeCell ref="A3:L3"/>
    <mergeCell ref="I5:J5"/>
    <mergeCell ref="L5:L6"/>
    <mergeCell ref="G5:G6"/>
    <mergeCell ref="B4:C4"/>
    <mergeCell ref="A4:A6"/>
    <mergeCell ref="B5:B6"/>
    <mergeCell ref="K5:K6"/>
    <mergeCell ref="D4:D6"/>
    <mergeCell ref="E4:E6"/>
    <mergeCell ref="H5:H6"/>
    <mergeCell ref="J1:M1"/>
    <mergeCell ref="C5:C6"/>
    <mergeCell ref="F2:M2"/>
    <mergeCell ref="G4:M4"/>
    <mergeCell ref="F4:F6"/>
  </mergeCells>
  <phoneticPr fontId="11" type="noConversion"/>
  <pageMargins left="0.19685039370078741" right="0.19685039370078741" top="0.59055118110236227" bottom="0.19685039370078741" header="0" footer="0"/>
  <pageSetup paperSize="9" scale="50" fitToHeight="0" orientation="landscape" cellComments="atEnd"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Перечень</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Козлов Антон Сергеевич</dc:creator>
  <cp:lastModifiedBy>Меньшикова НМ</cp:lastModifiedBy>
  <cp:lastPrinted>2019-11-22T09:55:18Z</cp:lastPrinted>
  <dcterms:created xsi:type="dcterms:W3CDTF">2016-09-02T08:07:46Z</dcterms:created>
  <dcterms:modified xsi:type="dcterms:W3CDTF">2019-11-22T09:56:17Z</dcterms:modified>
</cp:coreProperties>
</file>